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pivotCache/pivotCacheDefinition9.xml" ContentType="application/vnd.openxmlformats-officedocument.spreadsheetml.pivotCacheDefinition+xml"/>
  <Override PartName="/xl/pivotCache/pivotCacheDefinition10.xml" ContentType="application/vnd.openxmlformats-officedocument.spreadsheetml.pivotCacheDefinition+xml"/>
  <Override PartName="/xl/pivotCache/pivotCacheDefinition11.xml" ContentType="application/vnd.openxmlformats-officedocument.spreadsheetml.pivotCacheDefinition+xml"/>
  <Override PartName="/xl/pivotCache/pivotCacheDefinition12.xml" ContentType="application/vnd.openxmlformats-officedocument.spreadsheetml.pivotCacheDefinition+xml"/>
  <Override PartName="/xl/pivotCache/pivotCacheDefinition13.xml" ContentType="application/vnd.openxmlformats-officedocument.spreadsheetml.pivotCacheDefinition+xml"/>
  <Override PartName="/xl/pivotCache/pivotCacheDefinition14.xml" ContentType="application/vnd.openxmlformats-officedocument.spreadsheetml.pivotCacheDefinition+xml"/>
  <Override PartName="/xl/pivotCache/pivotCacheDefinition15.xml" ContentType="application/vnd.openxmlformats-officedocument.spreadsheetml.pivotCacheDefinition+xml"/>
  <Override PartName="/xl/pivotCache/pivotCacheDefinition16.xml" ContentType="application/vnd.openxmlformats-officedocument.spreadsheetml.pivotCacheDefinition+xml"/>
  <Override PartName="/xl/pivotCache/pivotCacheDefinition17.xml" ContentType="application/vnd.openxmlformats-officedocument.spreadsheetml.pivotCacheDefinition+xml"/>
  <Override PartName="/xl/pivotCache/pivotCacheDefinition18.xml" ContentType="application/vnd.openxmlformats-officedocument.spreadsheetml.pivotCacheDefinition+xml"/>
  <Override PartName="/xl/pivotCache/pivotCacheDefinition19.xml" ContentType="application/vnd.openxmlformats-officedocument.spreadsheetml.pivotCacheDefinition+xml"/>
  <Override PartName="/xl/pivotCache/pivotCacheDefinition20.xml" ContentType="application/vnd.openxmlformats-officedocument.spreadsheetml.pivotCacheDefinition+xml"/>
  <Override PartName="/xl/pivotCache/pivotCacheDefinition21.xml" ContentType="application/vnd.openxmlformats-officedocument.spreadsheetml.pivotCacheDefinition+xml"/>
  <Override PartName="/xl/pivotCache/pivotCacheDefinition22.xml" ContentType="application/vnd.openxmlformats-officedocument.spreadsheetml.pivotCacheDefinition+xml"/>
  <Override PartName="/xl/pivotCache/pivotCacheDefinition23.xml" ContentType="application/vnd.openxmlformats-officedocument.spreadsheetml.pivotCacheDefinition+xml"/>
  <Override PartName="/xl/pivotCache/pivotCacheDefinition24.xml" ContentType="application/vnd.openxmlformats-officedocument.spreadsheetml.pivotCacheDefinition+xml"/>
  <Override PartName="/xl/pivotCache/pivotCacheDefinition25.xml" ContentType="application/vnd.openxmlformats-officedocument.spreadsheetml.pivotCacheDefinition+xml"/>
  <Override PartName="/xl/pivotCache/pivotCacheDefinition26.xml" ContentType="application/vnd.openxmlformats-officedocument.spreadsheetml.pivotCacheDefinition+xml"/>
  <Override PartName="/xl/pivotCache/pivotCacheDefinition27.xml" ContentType="application/vnd.openxmlformats-officedocument.spreadsheetml.pivotCacheDefinition+xml"/>
  <Override PartName="/xl/pivotCache/pivotCacheDefinition28.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https://sharedservicescentre.sharepoint.com/sites/SWA-DataAnalysis-TEAM/09Data special/Data website/03 - Download files/Publication/"/>
    </mc:Choice>
  </mc:AlternateContent>
  <xr:revisionPtr revIDLastSave="1" documentId="8_{47D05178-6F13-4334-AC15-F6A247EA1AC2}" xr6:coauthVersionLast="47" xr6:coauthVersionMax="47" xr10:uidLastSave="{40F5A986-F710-42DF-BABD-DB2773515CD8}"/>
  <bookViews>
    <workbookView xWindow="-120" yWindow="-120" windowWidth="29040" windowHeight="15720" xr2:uid="{014A5094-C53E-485C-A295-B8098EB20A08}"/>
  </bookViews>
  <sheets>
    <sheet name="Cover page" sheetId="1" r:id="rId1"/>
    <sheet name="Table 1.1" sheetId="2" r:id="rId2"/>
    <sheet name="Table 1.2" sheetId="3" r:id="rId3"/>
    <sheet name="Table 1.3" sheetId="4" r:id="rId4"/>
    <sheet name="Table 1.4" sheetId="5" r:id="rId5"/>
    <sheet name="Table 2.1" sheetId="6" r:id="rId6"/>
    <sheet name="Table 2.2" sheetId="7" r:id="rId7"/>
    <sheet name="Table 2.3" sheetId="8" r:id="rId8"/>
    <sheet name="Table 2.4" sheetId="9" r:id="rId9"/>
    <sheet name="Table 3.1" sheetId="10" r:id="rId10"/>
    <sheet name="Table 3.2" sheetId="12" r:id="rId11"/>
    <sheet name="Table 4.1" sheetId="13" r:id="rId12"/>
    <sheet name="Table 4.2" sheetId="14" r:id="rId13"/>
    <sheet name="Table 5.1" sheetId="15" r:id="rId14"/>
    <sheet name="Table 5.2" sheetId="16" r:id="rId15"/>
    <sheet name="Table 6.1" sheetId="35" r:id="rId16"/>
    <sheet name="Table 6.2" sheetId="18" r:id="rId17"/>
    <sheet name="Table 6.3" sheetId="19" r:id="rId18"/>
    <sheet name="Table 6.4" sheetId="20" r:id="rId19"/>
    <sheet name="Table 7.1" sheetId="21" r:id="rId20"/>
    <sheet name="Table 7.2" sheetId="22" r:id="rId21"/>
    <sheet name="Table 7.3" sheetId="23" r:id="rId22"/>
    <sheet name="Table 7.4" sheetId="24" r:id="rId23"/>
    <sheet name="Table 8.1" sheetId="36" r:id="rId24"/>
    <sheet name="Table 8.2" sheetId="26" r:id="rId25"/>
    <sheet name="Table 9.1" sheetId="27" r:id="rId26"/>
    <sheet name="Table 9.2" sheetId="28" r:id="rId27"/>
    <sheet name="Table 9.3" sheetId="29" r:id="rId28"/>
    <sheet name="Table 9.4" sheetId="30" r:id="rId29"/>
  </sheets>
  <calcPr calcId="191028"/>
  <pivotCaches>
    <pivotCache cacheId="310" r:id="rId30"/>
    <pivotCache cacheId="311" r:id="rId31"/>
    <pivotCache cacheId="312" r:id="rId32"/>
    <pivotCache cacheId="313" r:id="rId33"/>
    <pivotCache cacheId="314" r:id="rId34"/>
    <pivotCache cacheId="315" r:id="rId35"/>
    <pivotCache cacheId="316" r:id="rId36"/>
    <pivotCache cacheId="317" r:id="rId37"/>
    <pivotCache cacheId="318" r:id="rId38"/>
    <pivotCache cacheId="319" r:id="rId39"/>
    <pivotCache cacheId="320" r:id="rId40"/>
    <pivotCache cacheId="321" r:id="rId41"/>
    <pivotCache cacheId="322" r:id="rId42"/>
    <pivotCache cacheId="323" r:id="rId43"/>
    <pivotCache cacheId="324" r:id="rId44"/>
    <pivotCache cacheId="325" r:id="rId45"/>
    <pivotCache cacheId="326" r:id="rId46"/>
    <pivotCache cacheId="327" r:id="rId47"/>
    <pivotCache cacheId="328" r:id="rId48"/>
    <pivotCache cacheId="329" r:id="rId49"/>
    <pivotCache cacheId="330" r:id="rId50"/>
    <pivotCache cacheId="331" r:id="rId51"/>
    <pivotCache cacheId="332" r:id="rId52"/>
    <pivotCache cacheId="333" r:id="rId53"/>
    <pivotCache cacheId="334" r:id="rId54"/>
    <pivotCache cacheId="335" r:id="rId55"/>
    <pivotCache cacheId="360" r:id="rId56"/>
    <pivotCache cacheId="378" r:id="rId57"/>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1" l="1"/>
  <c r="A46" i="1"/>
  <c r="A55" i="1"/>
  <c r="A49" i="1"/>
  <c r="A54" i="1"/>
  <c r="A52" i="1" l="1"/>
  <c r="A1" i="30" s="1"/>
  <c r="A51" i="1"/>
  <c r="A1" i="29" s="1"/>
  <c r="A50" i="1"/>
  <c r="A1" i="28" s="1"/>
  <c r="A1" i="27"/>
  <c r="A1" i="36"/>
  <c r="A20" i="1"/>
  <c r="A1" i="5" s="1"/>
  <c r="A19" i="1"/>
  <c r="A1" i="4" s="1"/>
  <c r="A18" i="1"/>
  <c r="A17" i="1"/>
  <c r="A1" i="2" s="1"/>
  <c r="A1" i="26"/>
  <c r="A44" i="1"/>
  <c r="A1" i="24" s="1"/>
  <c r="A43" i="1"/>
  <c r="A1" i="23" s="1"/>
  <c r="A39" i="1"/>
  <c r="A1" i="20" s="1"/>
  <c r="A38" i="1"/>
  <c r="A1" i="19" s="1"/>
  <c r="A34" i="1"/>
  <c r="A1" i="16" s="1"/>
  <c r="A31" i="1"/>
  <c r="A1" i="14" s="1"/>
  <c r="A28" i="1"/>
  <c r="A1" i="12" s="1"/>
  <c r="A25" i="1"/>
  <c r="A1" i="9" s="1"/>
  <c r="A24" i="1"/>
  <c r="A1" i="8" s="1"/>
  <c r="A42" i="1"/>
  <c r="A1" i="22" s="1"/>
  <c r="A41" i="1"/>
  <c r="A1" i="21" s="1"/>
  <c r="A37" i="1"/>
  <c r="A1" i="18" s="1"/>
  <c r="A36" i="1"/>
  <c r="A1" i="35" s="1"/>
  <c r="A33" i="1"/>
  <c r="A1" i="15" s="1"/>
  <c r="A30" i="1"/>
  <c r="A1" i="13" s="1"/>
  <c r="A27" i="1"/>
  <c r="A1" i="10" s="1"/>
  <c r="A23" i="1"/>
  <c r="A1" i="7" s="1"/>
  <c r="A22" i="1"/>
  <c r="A1" i="6" s="1"/>
  <c r="A1" i="3" l="1"/>
  <c r="A1" i="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1C9A557-ABD8-4F72-8EC7-C083D0526C3F}" keepAlive="1" name="TIFModel" type="5" refreshedVersion="8" deleted="1" saveData="1">
    <dbPr connection="" command="" commandType="1"/>
    <olapPr rowDrillCount="1000"/>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8">
    <s v="TIFModel"/>
    <s v="{[dim_Date_Table].[Top_10_Cal_Year_Indicator].&amp;[True]}"/>
    <s v="{[dim_Date_Table].[Top_10_Fin_Year_Indicator].&amp;[True]}"/>
    <s v="{[dim_ANZSIC_3digit].[NFD_2digit_Flag].&amp;[0]}"/>
    <s v="{[dim_ANZSCO].[NFD_2digit_Flag].&amp;[0]}"/>
    <s v="{[TIF_Reporting].[Vehicle indicator].&amp;[True]}"/>
    <s v="{[dim_Date_Table].[Top_5_Cal_Year_Indicator].&amp;[True]}"/>
    <s v="{[dim_Date_Table].[Top_5_Fin_Year_Indicator].&amp;[True]}"/>
  </metadataStrings>
  <mdxMetadata count="7">
    <mdx n="0" f="s">
      <ms ns="1" c="0"/>
    </mdx>
    <mdx n="0" f="s">
      <ms ns="2" c="0"/>
    </mdx>
    <mdx n="0" f="s">
      <ms ns="3" c="0"/>
    </mdx>
    <mdx n="0" f="s">
      <ms ns="4" c="0"/>
    </mdx>
    <mdx n="0" f="s">
      <ms ns="5" c="0"/>
    </mdx>
    <mdx n="0" f="s">
      <ms ns="6" c="0"/>
    </mdx>
    <mdx n="0" f="s">
      <ms ns="7" c="0"/>
    </mdx>
  </mdxMetadata>
  <valueMetadata count="7">
    <bk>
      <rc t="1" v="0"/>
    </bk>
    <bk>
      <rc t="1" v="1"/>
    </bk>
    <bk>
      <rc t="1" v="2"/>
    </bk>
    <bk>
      <rc t="1" v="3"/>
    </bk>
    <bk>
      <rc t="1" v="4"/>
    </bk>
    <bk>
      <rc t="1" v="5"/>
    </bk>
    <bk>
      <rc t="1" v="6"/>
    </bk>
  </valueMetadata>
</metadata>
</file>

<file path=xl/sharedStrings.xml><?xml version="1.0" encoding="utf-8"?>
<sst xmlns="http://schemas.openxmlformats.org/spreadsheetml/2006/main" count="2965" uniqueCount="381">
  <si>
    <t>Published:</t>
  </si>
  <si>
    <t>Reference information:</t>
  </si>
  <si>
    <t>Work-related fatalities catalogue page [Link 1]</t>
  </si>
  <si>
    <t>Australian and New Zealand Standard Industrial Classification (ANZSIC) [Link 2]</t>
  </si>
  <si>
    <t>Australian and New Zealand Standard Classification of Occupations (ANZSCO) [Link 3]</t>
  </si>
  <si>
    <t>Type of Occurrence Classification System (TOOCS) 3rd Edition [Link 4]</t>
  </si>
  <si>
    <t>Contents:</t>
  </si>
  <si>
    <t>TIF by Industry</t>
  </si>
  <si>
    <t>Link</t>
  </si>
  <si>
    <t>TIF by Occupation</t>
  </si>
  <si>
    <t>TIF by Mechanism</t>
  </si>
  <si>
    <t>TIF by Breakdown Agency</t>
  </si>
  <si>
    <t>TIF by Agency</t>
  </si>
  <si>
    <t>TIF by Demographic Characteristics</t>
  </si>
  <si>
    <t>TIF by Location</t>
  </si>
  <si>
    <t>TIF by Jurisdiction</t>
  </si>
  <si>
    <t>TIF Vehicle fatalities</t>
  </si>
  <si>
    <t>TIF by Gig worker status</t>
  </si>
  <si>
    <t>Return to Cover page</t>
  </si>
  <si>
    <t>Top_10_Cal_Year_Indicator</t>
  </si>
  <si>
    <t>TRUE</t>
  </si>
  <si>
    <t>NFD_2digit_Flag</t>
  </si>
  <si>
    <t>0</t>
  </si>
  <si>
    <t>Fatalities (count)</t>
  </si>
  <si>
    <t>2016</t>
  </si>
  <si>
    <t>2017</t>
  </si>
  <si>
    <t>2018</t>
  </si>
  <si>
    <t>2019</t>
  </si>
  <si>
    <t>2020</t>
  </si>
  <si>
    <t>2021</t>
  </si>
  <si>
    <t>2022</t>
  </si>
  <si>
    <t>2023</t>
  </si>
  <si>
    <t>A Agriculture, forestry and fishing</t>
  </si>
  <si>
    <t>01 Agriculture</t>
  </si>
  <si>
    <t>02 Aquaculture</t>
  </si>
  <si>
    <t>03 Forestry and logging</t>
  </si>
  <si>
    <t>04 Fishing, hunting and trapping</t>
  </si>
  <si>
    <t>05 Agriculture, forestry and fishing support services</t>
  </si>
  <si>
    <t>B Mining</t>
  </si>
  <si>
    <t>06 Coal mining</t>
  </si>
  <si>
    <t>07 Oil and gas extraction</t>
  </si>
  <si>
    <t>08 Metal ore mining</t>
  </si>
  <si>
    <t>09 Non-metallic mineral mining and quarrying</t>
  </si>
  <si>
    <t>10 Exploration and other mining support services</t>
  </si>
  <si>
    <t>C Manufacturing</t>
  </si>
  <si>
    <t>11 Food product manufacturing</t>
  </si>
  <si>
    <t>12 Beverage and tobacco product manufacturing</t>
  </si>
  <si>
    <t>13 Textile, leather, clothing and footwear manufacturing</t>
  </si>
  <si>
    <t>14 Wood product manufacturing</t>
  </si>
  <si>
    <t>15 Pulp, paper and converted paper product manufacturing</t>
  </si>
  <si>
    <t>16 Printing (including the reproduction of recorded media)</t>
  </si>
  <si>
    <t>17 Petroleum and coal product manufacturing</t>
  </si>
  <si>
    <t>18 Basic chemical and chemical product manufacturing</t>
  </si>
  <si>
    <t>19 Polymer product and rubber product manufacturing</t>
  </si>
  <si>
    <t>20 Non-metallic mineral product manufacturing</t>
  </si>
  <si>
    <t>21 Primary metal and metal product manufacturing</t>
  </si>
  <si>
    <t>22 Fabricated metal product manufacturing</t>
  </si>
  <si>
    <t>23 Transport equipment manufacturing</t>
  </si>
  <si>
    <t>24 Machinery and equipment manufacturing</t>
  </si>
  <si>
    <t>25 Furniture and other manufacturing</t>
  </si>
  <si>
    <t>D Electricity, gas, water and waste services</t>
  </si>
  <si>
    <t>26 Electricity supply</t>
  </si>
  <si>
    <t>27 Gas supply</t>
  </si>
  <si>
    <t>28 Water supply, sewerage and drainage services</t>
  </si>
  <si>
    <t>29 Waste collection, treatment and disposal services</t>
  </si>
  <si>
    <t>E Construction</t>
  </si>
  <si>
    <t>30 Building construction</t>
  </si>
  <si>
    <t>31 Heavy and civil engineering construction</t>
  </si>
  <si>
    <t>32 Construction services</t>
  </si>
  <si>
    <t>F Wholesale trade</t>
  </si>
  <si>
    <t>33 Basic material wholesaling</t>
  </si>
  <si>
    <t>34 Machinery and equipment wholesaling</t>
  </si>
  <si>
    <t>35 Motor vehicle and motor vehicle parts wholesaling</t>
  </si>
  <si>
    <t>36 Grocery, liquor and tobacco product wholesaling</t>
  </si>
  <si>
    <t>37 Other goods wholesaling</t>
  </si>
  <si>
    <t>38 Commission-based wholesaling</t>
  </si>
  <si>
    <t>G Retail trade</t>
  </si>
  <si>
    <t>39 Motor vehicle and motor vehicle parts retailing</t>
  </si>
  <si>
    <t>40 Fuel retailing</t>
  </si>
  <si>
    <t>41 Food retailing</t>
  </si>
  <si>
    <t>42 Other store-based retailing</t>
  </si>
  <si>
    <t>43 Non-store retailing and retail commission-based buying and/or selling</t>
  </si>
  <si>
    <t>H Accommodation and food services</t>
  </si>
  <si>
    <t>44 Accommodation</t>
  </si>
  <si>
    <t>45 Food and beverage services</t>
  </si>
  <si>
    <t>I Transport, postal and warehousing</t>
  </si>
  <si>
    <t>46 Road transport</t>
  </si>
  <si>
    <t>47 Rail transport</t>
  </si>
  <si>
    <t>48 Water transport</t>
  </si>
  <si>
    <t>49 Air and space transport</t>
  </si>
  <si>
    <t>50 Other transport</t>
  </si>
  <si>
    <t>51 Postal and courier pick-up and delivery services</t>
  </si>
  <si>
    <t>52 Transport support services</t>
  </si>
  <si>
    <t>53 Warehousing and storage services</t>
  </si>
  <si>
    <t>J Information media and telecommunications</t>
  </si>
  <si>
    <t>54 Publishing (except internet and music publishing)</t>
  </si>
  <si>
    <t>55 Motion picture and sound recording activities</t>
  </si>
  <si>
    <t>56 Broadcasting (except internet)</t>
  </si>
  <si>
    <t>57 Internet publishing and broadcasting</t>
  </si>
  <si>
    <t>58 Telecommunications services</t>
  </si>
  <si>
    <t>59 Internet service providers, web search portals and data processing services</t>
  </si>
  <si>
    <t>60 Library and other information services</t>
  </si>
  <si>
    <t>K Financial and insurance services</t>
  </si>
  <si>
    <t>62 Finance</t>
  </si>
  <si>
    <t>63 Insurance and superannuation funds</t>
  </si>
  <si>
    <t>64 Auxiliary finance and insurance services</t>
  </si>
  <si>
    <t>L Rental, hiring and real estate services</t>
  </si>
  <si>
    <t>66 Rental and hiring services (except real estate)</t>
  </si>
  <si>
    <t>67 Property operators and real estate services</t>
  </si>
  <si>
    <t>M Professional, scientific and technical services</t>
  </si>
  <si>
    <t>69 Professional, scientific and technical services (except computer system design and related services)</t>
  </si>
  <si>
    <t>70 Computer system design and related services</t>
  </si>
  <si>
    <t>N Administrative and support services</t>
  </si>
  <si>
    <t>72 Administrative services</t>
  </si>
  <si>
    <t>73 Building cleaning, pest control and other support services</t>
  </si>
  <si>
    <t>O Public administration and safety</t>
  </si>
  <si>
    <t>75 Public administration</t>
  </si>
  <si>
    <t>76 Defence</t>
  </si>
  <si>
    <t>77 Public order, safety and regulatory services</t>
  </si>
  <si>
    <t>P Education and training</t>
  </si>
  <si>
    <t>80 Preschool and school education</t>
  </si>
  <si>
    <t>81 Tertiary education</t>
  </si>
  <si>
    <t>82 Adult, community and other education</t>
  </si>
  <si>
    <t>Q Health care and social assistance</t>
  </si>
  <si>
    <t>84 Hospitals</t>
  </si>
  <si>
    <t>85 Medical and other health care services</t>
  </si>
  <si>
    <t>86 Residential care services</t>
  </si>
  <si>
    <t>87 Social assistance services</t>
  </si>
  <si>
    <t>R Arts and recreation services</t>
  </si>
  <si>
    <t>89 Heritage activities</t>
  </si>
  <si>
    <t>90 Creative and performing arts activities</t>
  </si>
  <si>
    <t>91 Sports and recreation activities</t>
  </si>
  <si>
    <t>92 Gambling activities</t>
  </si>
  <si>
    <t>S Other services</t>
  </si>
  <si>
    <t>94 Repair and maintenance</t>
  </si>
  <si>
    <t>95 Personal care and other services</t>
  </si>
  <si>
    <t>96 Private households employing staff and undifferentiated goods and service-producing activities of households for own use</t>
  </si>
  <si>
    <t>Total</t>
  </si>
  <si>
    <t>Fatalities (rate)</t>
  </si>
  <si>
    <t>NP</t>
  </si>
  <si>
    <t>Top_10_Fin_Year_Indicator</t>
  </si>
  <si>
    <t>2015-16</t>
  </si>
  <si>
    <t>2016-17</t>
  </si>
  <si>
    <t>2017-18</t>
  </si>
  <si>
    <t>2018-19</t>
  </si>
  <si>
    <t>2019-20</t>
  </si>
  <si>
    <t>2020-21</t>
  </si>
  <si>
    <t>2021-22</t>
  </si>
  <si>
    <t>2022-23</t>
  </si>
  <si>
    <t>1 Managers</t>
  </si>
  <si>
    <t>11 Chief executives, general managers and legislators</t>
  </si>
  <si>
    <t>12 Farmers and farm managers</t>
  </si>
  <si>
    <t>13 Specialist managers</t>
  </si>
  <si>
    <t>14 Hospitality, retail and service managers</t>
  </si>
  <si>
    <t>2 Professionals</t>
  </si>
  <si>
    <t>21 Arts and media professionals</t>
  </si>
  <si>
    <t>22 Business, human resource and marketing professionals</t>
  </si>
  <si>
    <t>23 Design, engineering, science and transport professionals</t>
  </si>
  <si>
    <t>24 Education professionals</t>
  </si>
  <si>
    <t>25 Health professionals</t>
  </si>
  <si>
    <t>26 ICT professionals</t>
  </si>
  <si>
    <t>27 Legal, social and welfare professionals</t>
  </si>
  <si>
    <t>3 Technicians and trades workers</t>
  </si>
  <si>
    <t>31 Engineering, ICT and science technicians</t>
  </si>
  <si>
    <t>32 Automotive and engineering trades workers</t>
  </si>
  <si>
    <t>33 Construction trades workers</t>
  </si>
  <si>
    <t>34 Electrotechnology and telecommunications trades workers</t>
  </si>
  <si>
    <t>35 Food trades workers</t>
  </si>
  <si>
    <t>36 Skilled animal and horticultural workers</t>
  </si>
  <si>
    <t>39 Other technicians and trades workers</t>
  </si>
  <si>
    <t>4 Community and personal service workers</t>
  </si>
  <si>
    <t>41 Health and welfare support workers</t>
  </si>
  <si>
    <t>42 Carers and aides</t>
  </si>
  <si>
    <t>43 Hospitality workers</t>
  </si>
  <si>
    <t>44 Protective service workers</t>
  </si>
  <si>
    <t>45 Sports and personal service workers</t>
  </si>
  <si>
    <t>5 Clerical and administrative workers</t>
  </si>
  <si>
    <t>51 Office managers and program administrators</t>
  </si>
  <si>
    <t>52 Personal assistants and secretaries</t>
  </si>
  <si>
    <t>53 General clerical workers</t>
  </si>
  <si>
    <t>54 Inquiry clerks and receptionists</t>
  </si>
  <si>
    <t>55 Numerical clerks</t>
  </si>
  <si>
    <t>56 Clerical and office support workers</t>
  </si>
  <si>
    <t>59 Other clerical and administrative workers</t>
  </si>
  <si>
    <t>6 Sales workers</t>
  </si>
  <si>
    <t>61 Sales representatives and agents</t>
  </si>
  <si>
    <t>62 Sales assistants and salespersons</t>
  </si>
  <si>
    <t>63 Sales support workers</t>
  </si>
  <si>
    <t>7 Machinery operators and drivers</t>
  </si>
  <si>
    <t>71 Machine and stationary plant operators</t>
  </si>
  <si>
    <t>72 Mobile plant operators</t>
  </si>
  <si>
    <t>73 Road and rail drivers</t>
  </si>
  <si>
    <t>74 Storepersons</t>
  </si>
  <si>
    <t>8 Labourers</t>
  </si>
  <si>
    <t>81 Cleaners and laundry workers</t>
  </si>
  <si>
    <t>82 Construction and mining labourers</t>
  </si>
  <si>
    <t>83 Factory process workers</t>
  </si>
  <si>
    <t>84 Farm, forestry and garden workers</t>
  </si>
  <si>
    <t>85 Food preparation assistants</t>
  </si>
  <si>
    <t>89 Other labourers</t>
  </si>
  <si>
    <t>0 Falls, trips and slips of a person</t>
  </si>
  <si>
    <t>01 Falls from a height</t>
  </si>
  <si>
    <t>02 Falls on the same level</t>
  </si>
  <si>
    <t>03 Stepping, kneeling or sitting on objects</t>
  </si>
  <si>
    <t>1 Hitting objects with a part of the body</t>
  </si>
  <si>
    <t>11 Hitting stationary objects</t>
  </si>
  <si>
    <t>12 Hitting moving objects</t>
  </si>
  <si>
    <t>13 Rubbing and chafing</t>
  </si>
  <si>
    <t>2 Being hit by moving objects</t>
  </si>
  <si>
    <t>21 Being hit by falling objects</t>
  </si>
  <si>
    <t>22 Being bitten by an animal</t>
  </si>
  <si>
    <t>23 Being hit by an animal</t>
  </si>
  <si>
    <t>24 Being hit by a person accidentally</t>
  </si>
  <si>
    <t>25 Being trapped by moving machinery or equipment</t>
  </si>
  <si>
    <t>26 Being trapped between stationary and moving objects</t>
  </si>
  <si>
    <t>27 Exposure to mechanical vibration</t>
  </si>
  <si>
    <t>28 Being hit by moving objects</t>
  </si>
  <si>
    <t>29 Being assaulted by a person or persons</t>
  </si>
  <si>
    <t>3 Sound and pressure</t>
  </si>
  <si>
    <t>31 Exposure to single, sudden sound</t>
  </si>
  <si>
    <t>32 Long term exposure to sounds</t>
  </si>
  <si>
    <t>38 Explosion</t>
  </si>
  <si>
    <t>39 Other variations in pressure</t>
  </si>
  <si>
    <t>4 Body stressing</t>
  </si>
  <si>
    <t>41 Muscular stress while lifting, carrying, or putting down objects</t>
  </si>
  <si>
    <t>42 Muscular stress while handling objects other than lifting, carrying or putting down</t>
  </si>
  <si>
    <t>43 Muscular stress with no objects being handled</t>
  </si>
  <si>
    <t>44 Repetitive movement, low muscle loading</t>
  </si>
  <si>
    <t>5 Heat, electricity and other environmental factors</t>
  </si>
  <si>
    <t>51 Contact with hot objects</t>
  </si>
  <si>
    <t>52 Contact with cold objects</t>
  </si>
  <si>
    <t>53 Exposure to environmental heat</t>
  </si>
  <si>
    <t>54 Exposure to environmental cold</t>
  </si>
  <si>
    <t>55 Exposure to non-ionising radiation</t>
  </si>
  <si>
    <t>56 Exposure to ionising radiation</t>
  </si>
  <si>
    <t>57 Contact with electricity</t>
  </si>
  <si>
    <t>58 Drowning/immersion</t>
  </si>
  <si>
    <t>59 Exposure to other and unspecified environmental factors</t>
  </si>
  <si>
    <t>6 Chemicals and other substances</t>
  </si>
  <si>
    <t>61 Single contact with chemical or substance</t>
  </si>
  <si>
    <t>62 Long term contact with chemicals or substances</t>
  </si>
  <si>
    <t>63 Insect and spider bites and stings</t>
  </si>
  <si>
    <t>64 Contact with poisonous parts of plant or marine life</t>
  </si>
  <si>
    <t>69 Other and unspecified contact with chemical or substance</t>
  </si>
  <si>
    <t>7 Biological factors</t>
  </si>
  <si>
    <t>71 Contact with, or exposure to, biological factors of non-human origin</t>
  </si>
  <si>
    <t>72 Contact with, or exposure to, biological factors of human origin</t>
  </si>
  <si>
    <t>79 Contact with, or exposure to, biological factors of unknown origin</t>
  </si>
  <si>
    <t>8 Mental stress</t>
  </si>
  <si>
    <t>80 Sexual harassment</t>
  </si>
  <si>
    <t>81 Exposure to a traumatic event</t>
  </si>
  <si>
    <t>83 Other harassment not further defined</t>
  </si>
  <si>
    <t>84 Work pressure</t>
  </si>
  <si>
    <t>85 Suicide or attempted suicide</t>
  </si>
  <si>
    <t>86 Other mental stress factors</t>
  </si>
  <si>
    <t>87 Work related harassment and/or workplace bullying</t>
  </si>
  <si>
    <t>88 Racial harassment</t>
  </si>
  <si>
    <t>89 Mental stress related to novel coronavirus (COVID-19)</t>
  </si>
  <si>
    <t>8_ Mental stress not further defined</t>
  </si>
  <si>
    <t>9 Vehicle incidents and other</t>
  </si>
  <si>
    <t>91 Slide or cave-in</t>
  </si>
  <si>
    <t>92 Vehicle incident</t>
  </si>
  <si>
    <t>93 Rollover</t>
  </si>
  <si>
    <t>98 Other and multiple mechanisms of incident</t>
  </si>
  <si>
    <t>99 Unspecified mechanisms of incident</t>
  </si>
  <si>
    <t>1 Machinery and (mainly) fixed plant</t>
  </si>
  <si>
    <t>11 Cutting, slicing, sawing machinery</t>
  </si>
  <si>
    <t>12 Crushing, pressing, rolling machinery</t>
  </si>
  <si>
    <t>13 Heating, cooking, baking equipment</t>
  </si>
  <si>
    <t>14 Cooling refrigeration plant and equipment</t>
  </si>
  <si>
    <t>15 Conveyors and lifting plant</t>
  </si>
  <si>
    <t>16 Electrical installation</t>
  </si>
  <si>
    <t>17 Radiation-based equipment</t>
  </si>
  <si>
    <t>18 Filling and bottling/packaging plant</t>
  </si>
  <si>
    <t>19 Other plant and machinery</t>
  </si>
  <si>
    <t>2 Mobile plant and transport</t>
  </si>
  <si>
    <t>21 Self-propelled plant</t>
  </si>
  <si>
    <t>22 Semi-portable plant</t>
  </si>
  <si>
    <t>23 Other mobile plant</t>
  </si>
  <si>
    <t>24 Road transport</t>
  </si>
  <si>
    <t>25 Rail transport</t>
  </si>
  <si>
    <t>26 Air transport</t>
  </si>
  <si>
    <t>27 Water transport</t>
  </si>
  <si>
    <t>29 Other transport</t>
  </si>
  <si>
    <t>3 Powered equipment, tools and appliances</t>
  </si>
  <si>
    <t>31 Workshop and worksite tools and equipment</t>
  </si>
  <si>
    <t>32 Kitchen and domestic equipment</t>
  </si>
  <si>
    <t>33 Office and electronic equipment</t>
  </si>
  <si>
    <t>34 Garden and outdoor powered equipment</t>
  </si>
  <si>
    <t>35 Pressure-based equipment not covered elsewhere</t>
  </si>
  <si>
    <t>39 Other powered equipment, tools and appliances</t>
  </si>
  <si>
    <t>4 Non-powered handtools, appliances and equipment</t>
  </si>
  <si>
    <t>41 Handtools, non-powered, edged</t>
  </si>
  <si>
    <t>42 Other handtools</t>
  </si>
  <si>
    <t>43 Fastening, packing and packaging equipment</t>
  </si>
  <si>
    <t>44 Furniture and fittings</t>
  </si>
  <si>
    <t>45 Other utensils</t>
  </si>
  <si>
    <t>46 Ladders, mobile ramps and stairways, and scaffolding</t>
  </si>
  <si>
    <t>49 Other non-powered equipment</t>
  </si>
  <si>
    <t>5 Chemicals and chemical products</t>
  </si>
  <si>
    <t>51 Nominated chemicals</t>
  </si>
  <si>
    <t>52 Other basic chemicals</t>
  </si>
  <si>
    <t>53 Chemical products</t>
  </si>
  <si>
    <t>54 Immunobiologicals</t>
  </si>
  <si>
    <t>6 Materials and substances</t>
  </si>
  <si>
    <t>61 Non-metallic minerals and substances</t>
  </si>
  <si>
    <t>62 Other materials and objects</t>
  </si>
  <si>
    <t>63 Other substances</t>
  </si>
  <si>
    <t>7 Environmental agencies</t>
  </si>
  <si>
    <t>71 Outdoor environment</t>
  </si>
  <si>
    <t>72 Indoor environment</t>
  </si>
  <si>
    <t>73/74 Underground environment</t>
  </si>
  <si>
    <t>8 Animal, human and biological agencies</t>
  </si>
  <si>
    <t>81 Live four-legged animals</t>
  </si>
  <si>
    <t>82 Other live animals</t>
  </si>
  <si>
    <t>83 Non-living animals</t>
  </si>
  <si>
    <t>84 Human agencies</t>
  </si>
  <si>
    <t>85 Biological agencies</t>
  </si>
  <si>
    <t>9 Other and unspecified agencies</t>
  </si>
  <si>
    <t>91 Non-physical agencies</t>
  </si>
  <si>
    <t>99 Other and unspecified agencies</t>
  </si>
  <si>
    <t>Under 25</t>
  </si>
  <si>
    <t>Male</t>
  </si>
  <si>
    <t>Female</t>
  </si>
  <si>
    <t>25-34</t>
  </si>
  <si>
    <t>35-44</t>
  </si>
  <si>
    <t>45-54</t>
  </si>
  <si>
    <t>55-64</t>
  </si>
  <si>
    <t>65 and over</t>
  </si>
  <si>
    <t>New South Wales</t>
  </si>
  <si>
    <t>Victoria</t>
  </si>
  <si>
    <t>Queensland</t>
  </si>
  <si>
    <t>South Australia</t>
  </si>
  <si>
    <t>Western Australia</t>
  </si>
  <si>
    <t>Tasmania</t>
  </si>
  <si>
    <t>Northern Territory</t>
  </si>
  <si>
    <t>Australian Capital Territory</t>
  </si>
  <si>
    <t>Not on a public road</t>
  </si>
  <si>
    <t>Aircraft incidents</t>
  </si>
  <si>
    <t>Commonwealth</t>
  </si>
  <si>
    <t>On a public road</t>
  </si>
  <si>
    <t>Vehicle indicator</t>
  </si>
  <si>
    <t>Agriculture vehicle</t>
  </si>
  <si>
    <t>Aircraft</t>
  </si>
  <si>
    <t>Heavy vehicle</t>
  </si>
  <si>
    <t>Lifting and moving vehicle </t>
  </si>
  <si>
    <t>Light vehicle</t>
  </si>
  <si>
    <t>Motorbike and scooter</t>
  </si>
  <si>
    <t>Watercraft</t>
  </si>
  <si>
    <t>Other vehicle</t>
  </si>
  <si>
    <t>Unknown</t>
  </si>
  <si>
    <t>Not applicable</t>
  </si>
  <si>
    <t>Checking property/livestock</t>
  </si>
  <si>
    <t>Construction</t>
  </si>
  <si>
    <t>Crop dusting/weed spraying</t>
  </si>
  <si>
    <t>Driver/passenger when transporting freight/people</t>
  </si>
  <si>
    <t>Entering/exiting vehicle</t>
  </si>
  <si>
    <t>Fishing/trawling</t>
  </si>
  <si>
    <t>Gardening/landscaping</t>
  </si>
  <si>
    <t>Loading/unloading vehicle</t>
  </si>
  <si>
    <t>Mowing/harvesting</t>
  </si>
  <si>
    <t>Mustering/herding</t>
  </si>
  <si>
    <t>Repair/maintenance of vehicle</t>
  </si>
  <si>
    <t>Repair/maintenance other or unspecified</t>
  </si>
  <si>
    <t>Spectating</t>
  </si>
  <si>
    <t>Surveying</t>
  </si>
  <si>
    <t>Temporarily out of vehicle</t>
  </si>
  <si>
    <t>Tour/recreation</t>
  </si>
  <si>
    <t>Traffic control/road work</t>
  </si>
  <si>
    <t>Training</t>
  </si>
  <si>
    <t>Waterbombing/firefighting</t>
  </si>
  <si>
    <t>Other farm maintenance or activity</t>
  </si>
  <si>
    <t>Other work-related activity</t>
  </si>
  <si>
    <t>Other non-work-related activity</t>
  </si>
  <si>
    <t>2023-24</t>
  </si>
  <si>
    <t>2024</t>
  </si>
  <si>
    <t>82 Exposure to violence and harassment</t>
  </si>
  <si>
    <t>2024-25</t>
  </si>
  <si>
    <t>2025</t>
  </si>
  <si>
    <t>Top_5_Cal_Year_Indicator</t>
  </si>
  <si>
    <t>Top_5_Fin_Year_Indicator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</si>
</sst>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9]d\ mmmm\ yyyy;@"/>
    <numFmt numFmtId="165" formatCode="0.0"/>
  </numFmts>
  <fonts count="8" x14ac:knownFonts="1">
    <font>
      <sz val="11"/>
      <color theme="1"/>
      <name val="Aptos Narrow"/>
      <family val="2"/>
      <scheme val="minor"/>
    </font>
    <font>
      <b/>
      <sz val="15"/>
      <color theme="3"/>
      <name val="Aptos Narrow"/>
      <family val="2"/>
      <scheme val="minor"/>
    </font>
    <font>
      <b/>
      <sz val="13"/>
      <color theme="3"/>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
      <u/>
      <sz val="11"/>
      <color rgb="FF0000FF"/>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4" tint="0.499984740745262"/>
      </bottom>
      <diagonal/>
    </border>
  </borders>
  <cellStyleXfs count="4">
    <xf numFmtId="0" fontId="0" fillId="0" borderId="0"/>
    <xf numFmtId="0" fontId="1" fillId="0" borderId="1" applyNumberFormat="0" applyFill="0" applyAlignment="0" applyProtection="0"/>
    <xf numFmtId="0" fontId="2" fillId="0" borderId="2" applyNumberFormat="0" applyFill="0" applyAlignment="0" applyProtection="0"/>
    <xf numFmtId="0" fontId="5" fillId="0" borderId="0" applyNumberFormat="0" applyFill="0" applyBorder="0" applyAlignment="0" applyProtection="0"/>
  </cellStyleXfs>
  <cellXfs count="22">
    <xf numFmtId="0" fontId="0" fillId="0" borderId="0" xfId="0"/>
    <xf numFmtId="0" fontId="0" fillId="0" borderId="0" xfId="0" pivotButton="1"/>
    <xf numFmtId="0" fontId="0" fillId="2" borderId="0" xfId="0" applyFill="1"/>
    <xf numFmtId="0" fontId="1" fillId="2" borderId="1" xfId="1" applyFill="1"/>
    <xf numFmtId="0" fontId="4" fillId="2" borderId="0" xfId="0" applyFont="1" applyFill="1"/>
    <xf numFmtId="0" fontId="2" fillId="2" borderId="2" xfId="2" applyFill="1"/>
    <xf numFmtId="164" fontId="3" fillId="2" borderId="0" xfId="0" applyNumberFormat="1" applyFont="1" applyFill="1" applyAlignment="1">
      <alignment horizontal="left"/>
    </xf>
    <xf numFmtId="0" fontId="5" fillId="2" borderId="0" xfId="3" applyFill="1"/>
    <xf numFmtId="0" fontId="3" fillId="2" borderId="0" xfId="0" applyFont="1" applyFill="1" applyAlignment="1">
      <alignment horizontal="left" indent="1"/>
    </xf>
    <xf numFmtId="0" fontId="7" fillId="2" borderId="0" xfId="0" applyFont="1" applyFill="1" applyAlignment="1">
      <alignment horizontal="left" indent="2"/>
    </xf>
    <xf numFmtId="0" fontId="2" fillId="0" borderId="2" xfId="2"/>
    <xf numFmtId="0" fontId="5" fillId="0" borderId="0" xfId="3"/>
    <xf numFmtId="165" fontId="0" fillId="0" borderId="0" xfId="0" applyNumberFormat="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0" fillId="0" borderId="0" xfId="0" applyAlignment="1">
      <alignment horizontal="left" vertical="center"/>
    </xf>
    <xf numFmtId="0" fontId="0" fillId="0" borderId="0" xfId="0" applyAlignment="1">
      <alignment horizontal="left" vertical="center" indent="1"/>
    </xf>
    <xf numFmtId="0" fontId="0" fillId="0" borderId="0" xfId="0" applyAlignment="1">
      <alignment horizontal="left"/>
    </xf>
    <xf numFmtId="0" fontId="0" fillId="0" borderId="0" xfId="0" applyAlignment="1">
      <alignment horizontal="left" indent="1"/>
    </xf>
    <xf numFmtId="0" fontId="6" fillId="2" borderId="0" xfId="3" applyFont="1" applyFill="1" applyAlignment="1">
      <alignment horizontal="left" vertical="top"/>
    </xf>
    <xf numFmtId="0" fontId="6" fillId="2" borderId="0" xfId="0" applyFont="1" applyFill="1"/>
    <xf numFmtId="0" fontId="7" fillId="0" borderId="0" xfId="0" applyFont="1" applyAlignment="1">
      <alignment horizontal="left" indent="2"/>
    </xf>
  </cellXfs>
  <cellStyles count="4">
    <cellStyle name="Heading 1" xfId="1" builtinId="16"/>
    <cellStyle name="Heading 2" xfId="2" builtinId="17"/>
    <cellStyle name="Hyperlink" xfId="3" builtinId="8"/>
    <cellStyle name="Normal" xfId="0" builtinId="0"/>
  </cellStyles>
  <dxfs count="188">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horizontal="right"/>
    </dxf>
    <dxf>
      <alignment vertical="center"/>
    </dxf>
    <dxf>
      <alignment horizontal="right"/>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horizontal="right"/>
    </dxf>
    <dxf>
      <alignment vertical="center"/>
    </dxf>
    <dxf>
      <alignment horizontal="right"/>
    </dxf>
    <dxf>
      <alignment vertical="center"/>
    </dxf>
    <dxf>
      <alignment horizontal="right"/>
    </dxf>
    <dxf>
      <alignment vertical="center"/>
    </dxf>
    <dxf>
      <alignment vertical="center"/>
    </dxf>
    <dxf>
      <alignment horizontal="righ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righ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righ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right"/>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vertical="center"/>
    </dxf>
    <dxf>
      <alignment horizontal="right"/>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pivotCacheDefinition" Target="pivotCache/pivotCacheDefinition5.xml"/><Relationship Id="rId42" Type="http://schemas.openxmlformats.org/officeDocument/2006/relationships/pivotCacheDefinition" Target="pivotCache/pivotCacheDefinition13.xml"/><Relationship Id="rId47" Type="http://schemas.openxmlformats.org/officeDocument/2006/relationships/pivotCacheDefinition" Target="pivotCache/pivotCacheDefinition18.xml"/><Relationship Id="rId50" Type="http://schemas.openxmlformats.org/officeDocument/2006/relationships/pivotCacheDefinition" Target="pivotCache/pivotCacheDefinition21.xml"/><Relationship Id="rId55" Type="http://schemas.openxmlformats.org/officeDocument/2006/relationships/pivotCacheDefinition" Target="pivotCache/pivotCacheDefinition26.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pivotCacheDefinition" Target="pivotCache/pivotCacheDefinition3.xml"/><Relationship Id="rId37" Type="http://schemas.openxmlformats.org/officeDocument/2006/relationships/pivotCacheDefinition" Target="pivotCache/pivotCacheDefinition8.xml"/><Relationship Id="rId40" Type="http://schemas.openxmlformats.org/officeDocument/2006/relationships/pivotCacheDefinition" Target="pivotCache/pivotCacheDefinition11.xml"/><Relationship Id="rId45" Type="http://schemas.openxmlformats.org/officeDocument/2006/relationships/pivotCacheDefinition" Target="pivotCache/pivotCacheDefinition16.xml"/><Relationship Id="rId53" Type="http://schemas.openxmlformats.org/officeDocument/2006/relationships/pivotCacheDefinition" Target="pivotCache/pivotCacheDefinition24.xml"/><Relationship Id="rId58" Type="http://schemas.openxmlformats.org/officeDocument/2006/relationships/theme" Target="theme/theme1.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pivotCacheDefinition" Target="pivotCache/pivotCacheDefinition6.xml"/><Relationship Id="rId43" Type="http://schemas.openxmlformats.org/officeDocument/2006/relationships/pivotCacheDefinition" Target="pivotCache/pivotCacheDefinition14.xml"/><Relationship Id="rId48" Type="http://schemas.openxmlformats.org/officeDocument/2006/relationships/pivotCacheDefinition" Target="pivotCache/pivotCacheDefinition19.xml"/><Relationship Id="rId56" Type="http://schemas.openxmlformats.org/officeDocument/2006/relationships/pivotCacheDefinition" Target="pivotCache/pivotCacheDefinition27.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pivotCacheDefinition" Target="pivotCache/pivotCacheDefinition2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pivotCacheDefinition" Target="pivotCache/pivotCacheDefinition4.xml"/><Relationship Id="rId38" Type="http://schemas.openxmlformats.org/officeDocument/2006/relationships/pivotCacheDefinition" Target="pivotCache/pivotCacheDefinition9.xml"/><Relationship Id="rId46" Type="http://schemas.openxmlformats.org/officeDocument/2006/relationships/pivotCacheDefinition" Target="pivotCache/pivotCacheDefinition17.xml"/><Relationship Id="rId59" Type="http://schemas.openxmlformats.org/officeDocument/2006/relationships/connections" Target="connections.xml"/><Relationship Id="rId67"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pivotCacheDefinition" Target="pivotCache/pivotCacheDefinition12.xml"/><Relationship Id="rId54" Type="http://schemas.openxmlformats.org/officeDocument/2006/relationships/pivotCacheDefinition" Target="pivotCache/pivotCacheDefinition25.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pivotCacheDefinition" Target="pivotCache/pivotCacheDefinition7.xml"/><Relationship Id="rId49" Type="http://schemas.openxmlformats.org/officeDocument/2006/relationships/pivotCacheDefinition" Target="pivotCache/pivotCacheDefinition20.xml"/><Relationship Id="rId57" Type="http://schemas.openxmlformats.org/officeDocument/2006/relationships/pivotCacheDefinition" Target="pivotCache/pivotCacheDefinition28.xml"/><Relationship Id="rId10" Type="http://schemas.openxmlformats.org/officeDocument/2006/relationships/worksheet" Target="worksheets/sheet10.xml"/><Relationship Id="rId31" Type="http://schemas.openxmlformats.org/officeDocument/2006/relationships/pivotCacheDefinition" Target="pivotCache/pivotCacheDefinition2.xml"/><Relationship Id="rId44" Type="http://schemas.openxmlformats.org/officeDocument/2006/relationships/pivotCacheDefinition" Target="pivotCache/pivotCacheDefinition15.xml"/><Relationship Id="rId52" Type="http://schemas.openxmlformats.org/officeDocument/2006/relationships/pivotCacheDefinition" Target="pivotCache/pivotCacheDefinition23.xml"/><Relationship Id="rId60" Type="http://schemas.openxmlformats.org/officeDocument/2006/relationships/styles" Target="styles.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pivotCacheDefinition" Target="pivotCache/pivotCacheDefinition1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11205</xdr:colOff>
      <xdr:row>0</xdr:row>
      <xdr:rowOff>227700</xdr:rowOff>
    </xdr:from>
    <xdr:to>
      <xdr:col>21</xdr:col>
      <xdr:colOff>4817</xdr:colOff>
      <xdr:row>79</xdr:row>
      <xdr:rowOff>0</xdr:rowOff>
    </xdr:to>
    <xdr:sp macro="" textlink="">
      <xdr:nvSpPr>
        <xdr:cNvPr id="3" name="TextBox 2">
          <a:extLst>
            <a:ext uri="{FF2B5EF4-FFF2-40B4-BE49-F238E27FC236}">
              <a16:creationId xmlns:a16="http://schemas.microsoft.com/office/drawing/2014/main" id="{9DFFF88A-DDBF-4E2A-9DC4-5A7605A58FF2}"/>
            </a:ext>
          </a:extLst>
        </xdr:cNvPr>
        <xdr:cNvSpPr txBox="1"/>
      </xdr:nvSpPr>
      <xdr:spPr>
        <a:xfrm>
          <a:off x="7743264" y="227700"/>
          <a:ext cx="12200553" cy="147358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600" b="1">
              <a:solidFill>
                <a:schemeClr val="dk1"/>
              </a:solidFill>
              <a:effectLst/>
              <a:latin typeface="+mj-lt"/>
              <a:ea typeface="+mn-ea"/>
              <a:cs typeface="+mn-cs"/>
            </a:rPr>
            <a:t>Background:</a:t>
          </a:r>
        </a:p>
        <a:p>
          <a:endParaRPr lang="en-AU" sz="1100">
            <a:solidFill>
              <a:schemeClr val="dk1"/>
            </a:solidFill>
            <a:effectLst/>
            <a:latin typeface="+mn-lt"/>
            <a:ea typeface="+mn-ea"/>
            <a:cs typeface="+mn-cs"/>
          </a:endParaRPr>
        </a:p>
        <a:p>
          <a:r>
            <a:rPr lang="en-AU" sz="1100" b="0" i="0">
              <a:solidFill>
                <a:schemeClr val="dk1"/>
              </a:solidFill>
              <a:effectLst/>
              <a:latin typeface="+mn-lt"/>
              <a:ea typeface="+mn-ea"/>
              <a:cs typeface="+mn-cs"/>
            </a:rPr>
            <a:t>Safe Work Australia (SWA) compiles the Work-related Traumatic Injury Fatalities Database (TIF). This database captures information on all work-related traumatic injury fatalities in Australia, explicitly excluding deaths resulting from diseases, natural causes and suicides. This data is initially collected as information from media reports (preliminary data), then finalised annually using information sourced from workers’ compensation data, fatality notifications to Australia’s Work Health and Safety (WHS) authorities and the National Coronial Information System (finalised data).  </a:t>
          </a:r>
          <a:endParaRPr lang="en-AU" sz="1100">
            <a:solidFill>
              <a:schemeClr val="dk1"/>
            </a:solidFill>
            <a:effectLst/>
            <a:latin typeface="+mn-lt"/>
            <a:ea typeface="+mn-ea"/>
            <a:cs typeface="+mn-cs"/>
          </a:endParaRPr>
        </a:p>
        <a:p>
          <a:endParaRPr lang="en-AU" sz="1100">
            <a:solidFill>
              <a:schemeClr val="dk1"/>
            </a:solidFill>
            <a:effectLst/>
            <a:latin typeface="+mn-lt"/>
            <a:ea typeface="+mn-ea"/>
            <a:cs typeface="+mn-cs"/>
          </a:endParaRPr>
        </a:p>
        <a:p>
          <a:r>
            <a:rPr lang="en-AU" sz="1100">
              <a:solidFill>
                <a:schemeClr val="dk1"/>
              </a:solidFill>
              <a:effectLst/>
              <a:latin typeface="+mn-lt"/>
              <a:ea typeface="+mn-ea"/>
              <a:cs typeface="+mn-cs"/>
            </a:rPr>
            <a:t>Please see the SWA Data site </a:t>
          </a:r>
          <a:r>
            <a:rPr lang="en-AU" sz="1100" u="sng">
              <a:solidFill>
                <a:srgbClr val="0000FF"/>
              </a:solidFill>
              <a:effectLst/>
              <a:latin typeface="+mn-lt"/>
              <a:ea typeface="+mn-ea"/>
              <a:cs typeface="+mn-cs"/>
            </a:rPr>
            <a:t>Work-related fatalities catalogue page [Link 1]</a:t>
          </a:r>
          <a:r>
            <a:rPr lang="en-AU" sz="1100">
              <a:solidFill>
                <a:schemeClr val="dk1"/>
              </a:solidFill>
              <a:effectLst/>
              <a:latin typeface="+mn-lt"/>
              <a:ea typeface="+mn-ea"/>
              <a:cs typeface="+mn-cs"/>
            </a:rPr>
            <a:t> for detailed information regarding this release.</a:t>
          </a:r>
        </a:p>
        <a:p>
          <a:endParaRPr lang="en-AU" sz="1100">
            <a:solidFill>
              <a:schemeClr val="dk1"/>
            </a:solidFill>
            <a:effectLst/>
            <a:latin typeface="+mn-lt"/>
            <a:ea typeface="+mn-ea"/>
            <a:cs typeface="+mn-cs"/>
          </a:endParaRPr>
        </a:p>
        <a:p>
          <a:r>
            <a:rPr lang="en-AU" sz="1100" b="0" i="0">
              <a:solidFill>
                <a:schemeClr val="dk1"/>
              </a:solidFill>
              <a:effectLst/>
              <a:latin typeface="+mn-lt"/>
              <a:ea typeface="+mn-ea"/>
              <a:cs typeface="+mn-cs"/>
            </a:rPr>
            <a:t>All data provided in the </a:t>
          </a:r>
          <a:r>
            <a:rPr lang="en-AU" sz="1100" b="0" i="1">
              <a:solidFill>
                <a:schemeClr val="dk1"/>
              </a:solidFill>
              <a:effectLst/>
              <a:latin typeface="+mn-lt"/>
              <a:ea typeface="+mn-ea"/>
              <a:cs typeface="+mn-cs"/>
            </a:rPr>
            <a:t>TIF detailed data file</a:t>
          </a:r>
          <a:r>
            <a:rPr lang="en-AU" sz="1100" b="0" i="0">
              <a:solidFill>
                <a:schemeClr val="dk1"/>
              </a:solidFill>
              <a:effectLst/>
              <a:latin typeface="+mn-lt"/>
              <a:ea typeface="+mn-ea"/>
              <a:cs typeface="+mn-cs"/>
            </a:rPr>
            <a:t> are derived from the TIF and present finalised data for workers fatally injured while conducting a work activity. These data have been aggregated by calendar year and financial year for the most currently available 10-year period (where data is available).</a:t>
          </a:r>
        </a:p>
        <a:p>
          <a:endParaRPr lang="en-AU" sz="1100" b="0" i="0">
            <a:solidFill>
              <a:schemeClr val="dk1"/>
            </a:solidFill>
            <a:effectLst/>
            <a:latin typeface="+mn-lt"/>
            <a:ea typeface="+mn-ea"/>
            <a:cs typeface="+mn-cs"/>
          </a:endParaRPr>
        </a:p>
        <a:p>
          <a:pPr rtl="0" fontAlgn="base"/>
          <a:r>
            <a:rPr lang="en-AU" sz="1100" b="0" i="0">
              <a:solidFill>
                <a:schemeClr val="dk1"/>
              </a:solidFill>
              <a:effectLst/>
              <a:latin typeface="+mn-lt"/>
              <a:ea typeface="+mn-ea"/>
              <a:cs typeface="+mn-cs"/>
            </a:rPr>
            <a:t>Please be aware of the footnotes below with respect to specific content provided:  </a:t>
          </a:r>
        </a:p>
        <a:p>
          <a:endParaRPr lang="en-AU"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1">
              <a:solidFill>
                <a:schemeClr val="dk1"/>
              </a:solidFill>
              <a:effectLst/>
              <a:latin typeface="+mj-lt"/>
              <a:ea typeface="+mn-ea"/>
              <a:cs typeface="+mn-cs"/>
            </a:rPr>
            <a:t>All Tables:</a:t>
          </a:r>
        </a:p>
        <a:p>
          <a:pPr marL="171450" lvl="0" indent="-171450">
            <a:buFont typeface="Arial" panose="020B0604020202020204" pitchFamily="34" charset="0"/>
            <a:buChar char="•"/>
          </a:pPr>
          <a:r>
            <a:rPr lang="en-AU"/>
            <a:t>The scope of this collection includes all persons: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who were traumatically, fatally injured.</a:t>
          </a:r>
          <a:endParaRPr lang="en-AU" sz="1100">
            <a:solidFill>
              <a:sysClr val="windowText" lastClr="000000"/>
            </a:solidFill>
            <a:effectLst/>
            <a:latin typeface="+mn-lt"/>
            <a:ea typeface="+mn-ea"/>
            <a:cs typeface="+mn-cs"/>
          </a:endParaRPr>
        </a:p>
        <a:p>
          <a:pPr marL="628650" lvl="1" indent="-171450">
            <a:buFont typeface="Courier New" panose="02070309020205020404" pitchFamily="49" charset="0"/>
            <a:buChar char="o"/>
          </a:pPr>
          <a:r>
            <a:rPr lang="en-AU" sz="1100" b="0" i="0">
              <a:solidFill>
                <a:schemeClr val="dk1"/>
              </a:solidFill>
              <a:effectLst/>
              <a:latin typeface="+mn-lt"/>
              <a:ea typeface="+mn-ea"/>
              <a:cs typeface="+mn-cs"/>
            </a:rPr>
            <a:t>whose injuries occurred while they were working (including unpaid volunteers, family workers, persons undertaking work experience and defence force personnel), and </a:t>
          </a:r>
        </a:p>
        <a:p>
          <a:pPr marL="628650" lvl="1" indent="-171450">
            <a:buFont typeface="Courier New" panose="02070309020205020404" pitchFamily="49" charset="0"/>
            <a:buChar char="o"/>
          </a:pPr>
          <a:r>
            <a:rPr lang="en-AU" sz="1100" i="0">
              <a:solidFill>
                <a:sysClr val="windowText" lastClr="000000"/>
              </a:solidFill>
              <a:effectLst/>
              <a:latin typeface="+mn-lt"/>
              <a:ea typeface="+mn-ea"/>
              <a:cs typeface="+mn-cs"/>
            </a:rPr>
            <a:t>whose injuries occurred in an incident that took place in Australian territories or territorial sea.</a:t>
          </a:r>
        </a:p>
        <a:p>
          <a:pPr marL="628650" lvl="1" indent="-171450">
            <a:buFont typeface="Courier New" panose="02070309020205020404" pitchFamily="49" charset="0"/>
            <a:buChar char="o"/>
          </a:pPr>
          <a:r>
            <a:rPr lang="en-AU" sz="1100" b="0" i="0">
              <a:solidFill>
                <a:schemeClr val="dk1"/>
              </a:solidFill>
              <a:effectLst/>
              <a:latin typeface="+mn-lt"/>
              <a:ea typeface="+mn-ea"/>
              <a:cs typeface="+mn-cs"/>
            </a:rPr>
            <a:t>For more information about the scope, see the</a:t>
          </a:r>
          <a:r>
            <a:rPr lang="en-AU" baseline="0"/>
            <a:t> </a:t>
          </a:r>
          <a:r>
            <a:rPr lang="en-AU" sz="1100" u="sng">
              <a:solidFill>
                <a:srgbClr val="0000FF"/>
              </a:solidFill>
              <a:effectLst/>
              <a:latin typeface="+mn-lt"/>
              <a:ea typeface="+mn-ea"/>
              <a:cs typeface="+mn-cs"/>
            </a:rPr>
            <a:t>Work-related fatalities catalogue page [Link 1]</a:t>
          </a:r>
          <a:r>
            <a:rPr lang="en-AU" sz="1100">
              <a:solidFill>
                <a:srgbClr val="0000FF"/>
              </a:solidFill>
              <a:effectLst/>
              <a:latin typeface="+mn-lt"/>
              <a:ea typeface="+mn-ea"/>
              <a:cs typeface="+mn-cs"/>
            </a:rPr>
            <a:t> </a:t>
          </a:r>
          <a:endParaRPr lang="en-AU"/>
        </a:p>
        <a:p>
          <a:pPr marL="171450" lvl="0" indent="-171450">
            <a:buFont typeface="Arial" panose="020B0604020202020204" pitchFamily="34" charset="0"/>
            <a:buChar char="•"/>
          </a:pPr>
          <a:r>
            <a:rPr lang="en-AU" sz="1100" b="0" i="0" u="none" strike="noStrike" baseline="0">
              <a:solidFill>
                <a:schemeClr val="dk1"/>
              </a:solidFill>
              <a:latin typeface="+mn-lt"/>
              <a:ea typeface="+mn-ea"/>
              <a:cs typeface="+mn-cs"/>
            </a:rPr>
            <a:t>Historical data is also updated annually (along with the newest year) as additional information from finalised coroners' reports and workers’ compensation claims becomes available.</a:t>
          </a:r>
        </a:p>
        <a:p>
          <a:pPr marL="171450" lvl="0" indent="-171450">
            <a:buFont typeface="Arial" panose="020B0604020202020204" pitchFamily="34" charset="0"/>
            <a:buChar char="•"/>
          </a:pPr>
          <a:r>
            <a:rPr lang="en-AU" sz="1100" b="0" i="0">
              <a:solidFill>
                <a:schemeClr val="dk1"/>
              </a:solidFill>
              <a:effectLst/>
              <a:latin typeface="+mn-lt"/>
              <a:ea typeface="+mn-ea"/>
              <a:cs typeface="+mn-cs"/>
            </a:rPr>
            <a:t>To allow analysis on specific groups and circumstances that have resulted in worker fatalities, data are provided to very fine levels of granularity. Such results can display significant year-on-year volatility. SWA advises caution when drawing conclusions from calculations or changes over time based on small numbers of worker fatalities. </a:t>
          </a:r>
        </a:p>
        <a:p>
          <a:pPr marL="171450" lvl="0" indent="-171450">
            <a:buFont typeface="Arial" panose="020B0604020202020204" pitchFamily="34" charset="0"/>
            <a:buChar char="•"/>
          </a:pPr>
          <a:r>
            <a:rPr lang="en-AU" sz="1100" b="0" i="0">
              <a:solidFill>
                <a:schemeClr val="dk1"/>
              </a:solidFill>
              <a:effectLst/>
              <a:latin typeface="+mn-lt"/>
              <a:ea typeface="+mn-ea"/>
              <a:cs typeface="+mn-cs"/>
            </a:rPr>
            <a:t>While SWA works closely with jurisdictional WHS regulators and workers’ compensation authorities to collect this information, there are differences between the information captured and reported in the TIF and those the jurisdictions report. This is mostly a result of the differences in coverage and scope of the datasets. </a:t>
          </a:r>
        </a:p>
        <a:p>
          <a:pPr marL="171450" lvl="0" indent="-171450">
            <a:buFont typeface="Arial" panose="020B0604020202020204" pitchFamily="34" charset="0"/>
            <a:buChar char="•"/>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1.2, 1.4, 2.2, 2.4, 6.2, 6.4, 7.2</a:t>
          </a:r>
          <a:r>
            <a:rPr lang="en-AU" sz="1100" b="1" baseline="0">
              <a:solidFill>
                <a:schemeClr val="dk1"/>
              </a:solidFill>
              <a:effectLst/>
              <a:latin typeface="+mj-lt"/>
              <a:ea typeface="+mn-ea"/>
              <a:cs typeface="+mn-cs"/>
            </a:rPr>
            <a:t> and</a:t>
          </a:r>
          <a:r>
            <a:rPr lang="en-AU" sz="1100" b="1">
              <a:solidFill>
                <a:schemeClr val="dk1"/>
              </a:solidFill>
              <a:effectLst/>
              <a:latin typeface="+mj-lt"/>
              <a:ea typeface="+mn-ea"/>
              <a:cs typeface="+mn-cs"/>
            </a:rPr>
            <a:t> 7.4:</a:t>
          </a:r>
        </a:p>
        <a:p>
          <a:pPr marL="171450" lvl="0" indent="-171450">
            <a:buFont typeface="Arial" panose="020B0604020202020204" pitchFamily="34" charset="0"/>
            <a:buChar char="•"/>
          </a:pPr>
          <a:r>
            <a:rPr lang="en-AU" sz="1100" b="0" i="0">
              <a:solidFill>
                <a:schemeClr val="dk1"/>
              </a:solidFill>
              <a:effectLst/>
              <a:latin typeface="+mn-lt"/>
              <a:ea typeface="+mn-ea"/>
              <a:cs typeface="+mn-cs"/>
            </a:rPr>
            <a:t>The ‘Fatality rate’ is the number of workers killed as a result of work-related injury expressed as a rate per 100,000 workers in the relevant population (employed persons).  </a:t>
          </a:r>
        </a:p>
        <a:p>
          <a:pPr marL="171450" lvl="0" indent="-171450">
            <a:buFont typeface="Arial" panose="020B0604020202020204" pitchFamily="34" charset="0"/>
            <a:buChar char="•"/>
          </a:pPr>
          <a:r>
            <a:rPr lang="en-AU" sz="1100" b="0" i="0">
              <a:solidFill>
                <a:schemeClr val="dk1"/>
              </a:solidFill>
              <a:effectLst/>
              <a:latin typeface="+mn-lt"/>
              <a:ea typeface="+mn-ea"/>
              <a:cs typeface="+mn-cs"/>
            </a:rPr>
            <a:t>Worker counts are supplied by the Australian Bureau of Statistics (ABS). For more information about the calculations of fatality rates see</a:t>
          </a:r>
          <a:r>
            <a:rPr lang="en-AU" sz="1100" baseline="0">
              <a:solidFill>
                <a:srgbClr val="0000FF"/>
              </a:solidFill>
              <a:effectLst/>
              <a:latin typeface="+mn-lt"/>
              <a:ea typeface="+mn-ea"/>
              <a:cs typeface="+mn-cs"/>
            </a:rPr>
            <a:t> </a:t>
          </a:r>
          <a:r>
            <a:rPr lang="en-AU" sz="1100" u="sng">
              <a:solidFill>
                <a:srgbClr val="0000FF"/>
              </a:solidFill>
              <a:effectLst/>
              <a:latin typeface="+mn-lt"/>
              <a:ea typeface="+mn-ea"/>
              <a:cs typeface="+mn-cs"/>
            </a:rPr>
            <a:t>Work-related fatalities catalogue page [Link 1]</a:t>
          </a:r>
          <a:r>
            <a:rPr lang="en-AU" sz="1100">
              <a:solidFill>
                <a:srgbClr val="0000FF"/>
              </a:solidFill>
              <a:effectLst/>
              <a:latin typeface="+mn-lt"/>
              <a:ea typeface="+mn-ea"/>
              <a:cs typeface="+mn-cs"/>
            </a:rPr>
            <a:t> </a:t>
          </a:r>
          <a:endParaRPr lang="en-AU" sz="1100" i="1">
            <a:solidFill>
              <a:srgbClr val="FF0000"/>
            </a:solidFill>
            <a:effectLst/>
            <a:latin typeface="+mn-lt"/>
            <a:ea typeface="+mn-ea"/>
            <a:cs typeface="+mn-cs"/>
          </a:endParaRPr>
        </a:p>
        <a:p>
          <a:pPr marL="171450" lvl="0" indent="-171450">
            <a:buFont typeface="Arial" panose="020B0604020202020204" pitchFamily="34" charset="0"/>
            <a:buChar char="•"/>
          </a:pPr>
          <a:r>
            <a:rPr lang="en-AU" sz="1100">
              <a:solidFill>
                <a:schemeClr val="dk1"/>
              </a:solidFill>
              <a:effectLst/>
              <a:latin typeface="+mn-lt"/>
              <a:ea typeface="+mn-ea"/>
              <a:cs typeface="+mn-cs"/>
            </a:rPr>
            <a:t>In addition to standard reporting requirements, fatality</a:t>
          </a:r>
          <a:r>
            <a:rPr lang="en-AU" sz="1100" baseline="0">
              <a:solidFill>
                <a:schemeClr val="dk1"/>
              </a:solidFill>
              <a:effectLst/>
              <a:latin typeface="+mn-lt"/>
              <a:ea typeface="+mn-ea"/>
              <a:cs typeface="+mn-cs"/>
            </a:rPr>
            <a:t> </a:t>
          </a:r>
          <a:r>
            <a:rPr lang="en-AU" sz="1100">
              <a:solidFill>
                <a:schemeClr val="dk1"/>
              </a:solidFill>
              <a:effectLst/>
              <a:latin typeface="+mn-lt"/>
              <a:ea typeface="+mn-ea"/>
              <a:cs typeface="+mn-cs"/>
            </a:rPr>
            <a:t>rates are suppressed </a:t>
          </a:r>
          <a:r>
            <a:rPr lang="en-AU" sz="1100" b="0" i="0">
              <a:solidFill>
                <a:schemeClr val="dk1"/>
              </a:solidFill>
              <a:effectLst/>
              <a:latin typeface="+mn-lt"/>
              <a:ea typeface="+mn-ea"/>
              <a:cs typeface="+mn-cs"/>
            </a:rPr>
            <a:t>(with not publishable “NP” label imputed) </a:t>
          </a:r>
          <a:r>
            <a:rPr lang="en-AU" sz="1100">
              <a:solidFill>
                <a:schemeClr val="dk1"/>
              </a:solidFill>
              <a:effectLst/>
              <a:latin typeface="+mn-lt"/>
              <a:ea typeface="+mn-ea"/>
              <a:cs typeface="+mn-cs"/>
            </a:rPr>
            <a:t>where: </a:t>
          </a:r>
        </a:p>
        <a:p>
          <a:pPr marL="628650" lvl="1" indent="-171450">
            <a:buFont typeface="Courier New" panose="02070309020205020404" pitchFamily="49" charset="0"/>
            <a:buChar char="o"/>
          </a:pPr>
          <a:r>
            <a:rPr lang="en-AU" sz="1100">
              <a:solidFill>
                <a:schemeClr val="dk1"/>
              </a:solidFill>
              <a:effectLst/>
              <a:latin typeface="+mn-lt"/>
              <a:ea typeface="+mn-ea"/>
              <a:cs typeface="+mn-cs"/>
            </a:rPr>
            <a:t>There</a:t>
          </a:r>
          <a:r>
            <a:rPr lang="en-AU" sz="1100" baseline="0">
              <a:solidFill>
                <a:schemeClr val="dk1"/>
              </a:solidFill>
              <a:effectLst/>
              <a:latin typeface="+mn-lt"/>
              <a:ea typeface="+mn-ea"/>
              <a:cs typeface="+mn-cs"/>
            </a:rPr>
            <a:t> were no fatalities recorded, or</a:t>
          </a:r>
        </a:p>
        <a:p>
          <a:pPr marL="628650" lvl="1" indent="-171450">
            <a:buFont typeface="Courier New" panose="02070309020205020404" pitchFamily="49" charset="0"/>
            <a:buChar char="o"/>
          </a:pPr>
          <a:r>
            <a:rPr lang="en-AU" sz="1100" b="0" i="0">
              <a:solidFill>
                <a:schemeClr val="dk1"/>
              </a:solidFill>
              <a:effectLst/>
              <a:latin typeface="+mn-lt"/>
              <a:ea typeface="+mn-ea"/>
              <a:cs typeface="+mn-cs"/>
            </a:rPr>
            <a:t>The relative standard error (RSE) for the worker estimate is greater than or equal to 50%</a:t>
          </a:r>
          <a:r>
            <a:rPr lang="en-AU" sz="1100">
              <a:solidFill>
                <a:schemeClr val="dk1"/>
              </a:solidFill>
              <a:effectLst/>
              <a:latin typeface="+mn-lt"/>
              <a:ea typeface="+mn-ea"/>
              <a:cs typeface="+mn-cs"/>
            </a:rPr>
            <a:t>  </a:t>
          </a:r>
        </a:p>
        <a:p>
          <a:pPr marL="457200" lvl="1" indent="0">
            <a:buFont typeface="Courier New" panose="02070309020205020404" pitchFamily="49" charset="0"/>
            <a:buNone/>
          </a:pPr>
          <a:r>
            <a:rPr lang="en-AU" sz="1100">
              <a:solidFill>
                <a:schemeClr val="dk1"/>
              </a:solidFill>
              <a:effectLst/>
              <a:latin typeface="+mn-lt"/>
              <a:ea typeface="+mn-ea"/>
              <a:cs typeface="+mn-cs"/>
            </a:rPr>
            <a:t>Caution</a:t>
          </a:r>
          <a:r>
            <a:rPr lang="en-AU" sz="1100" baseline="0">
              <a:solidFill>
                <a:schemeClr val="dk1"/>
              </a:solidFill>
              <a:effectLst/>
              <a:latin typeface="+mn-lt"/>
              <a:ea typeface="+mn-ea"/>
              <a:cs typeface="+mn-cs"/>
            </a:rPr>
            <a:t> should still be used when </a:t>
          </a:r>
          <a:r>
            <a:rPr lang="en-AU" sz="1100" b="0" i="0" baseline="0">
              <a:solidFill>
                <a:schemeClr val="dk1"/>
              </a:solidFill>
              <a:effectLst/>
              <a:latin typeface="+mn-lt"/>
              <a:ea typeface="+mn-ea"/>
              <a:cs typeface="+mn-cs"/>
            </a:rPr>
            <a:t>drawing conclusions from calculations or changes over time based on small numbers of worker fatalities.</a:t>
          </a:r>
        </a:p>
        <a:p>
          <a:pPr marL="628650" lvl="1" indent="-171450">
            <a:buFont typeface="Courier New" panose="02070309020205020404" pitchFamily="49" charset="0"/>
            <a:buChar char="o"/>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1.1 - 1.4:</a:t>
          </a:r>
        </a:p>
        <a:p>
          <a:pPr marL="171450" lvl="0" indent="-171450">
            <a:buFont typeface="Arial" panose="020B0604020202020204" pitchFamily="34" charset="0"/>
            <a:buChar char="•"/>
          </a:pPr>
          <a:r>
            <a:rPr lang="en-AU" sz="1100">
              <a:solidFill>
                <a:schemeClr val="dk1"/>
              </a:solidFill>
              <a:effectLst/>
              <a:latin typeface="+mn-lt"/>
              <a:ea typeface="+mn-ea"/>
              <a:cs typeface="+mn-cs"/>
            </a:rPr>
            <a:t>Industry refers to the range of economic activities undertaken by a business to produce goods and services, and is recorded using the Australian Bureau of Statistics (ABS) </a:t>
          </a:r>
          <a:r>
            <a:rPr lang="en-AU" sz="1100" u="sng">
              <a:solidFill>
                <a:srgbClr val="0000FF"/>
              </a:solidFill>
              <a:effectLst/>
              <a:latin typeface="+mn-lt"/>
              <a:ea typeface="+mn-ea"/>
              <a:cs typeface="+mn-cs"/>
            </a:rPr>
            <a:t>Australian and New Zealand Standard Industrial Classification (ANZSIC) [Link 2]</a:t>
          </a:r>
          <a:r>
            <a:rPr lang="en-AU" sz="1100" u="none">
              <a:solidFill>
                <a:schemeClr val="dk1"/>
              </a:solidFill>
              <a:effectLst/>
              <a:latin typeface="+mn-lt"/>
              <a:ea typeface="+mn-ea"/>
              <a:cs typeface="+mn-cs"/>
            </a:rPr>
            <a:t>.</a:t>
          </a:r>
          <a:endParaRPr lang="en-AU" sz="1100">
            <a:solidFill>
              <a:schemeClr val="dk1"/>
            </a:solidFill>
            <a:effectLst/>
            <a:latin typeface="+mn-lt"/>
            <a:ea typeface="+mn-ea"/>
            <a:cs typeface="+mn-cs"/>
          </a:endParaRPr>
        </a:p>
        <a:p>
          <a:pPr marL="171450" indent="-171450">
            <a:buFont typeface="Arial" panose="020B0604020202020204" pitchFamily="34" charset="0"/>
            <a:buChar char="•"/>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2.1 - 2.4:</a:t>
          </a:r>
        </a:p>
        <a:p>
          <a:pPr marL="171450" lvl="0" indent="-171450">
            <a:buFont typeface="Arial" panose="020B0604020202020204" pitchFamily="34" charset="0"/>
            <a:buChar char="•"/>
          </a:pPr>
          <a:r>
            <a:rPr lang="en-AU" sz="1100">
              <a:solidFill>
                <a:schemeClr val="dk1"/>
              </a:solidFill>
              <a:effectLst/>
              <a:latin typeface="+mn-lt"/>
              <a:ea typeface="+mn-ea"/>
              <a:cs typeface="+mn-cs"/>
            </a:rPr>
            <a:t>Occupation refers to the type of job undertaken by a worker in the labour market and is recorded using the Australian Bureau of Statistics (ABS)</a:t>
          </a:r>
          <a:r>
            <a:rPr lang="en-AU" sz="1100">
              <a:solidFill>
                <a:srgbClr val="0000FF"/>
              </a:solidFill>
              <a:effectLst/>
              <a:latin typeface="+mn-lt"/>
              <a:ea typeface="+mn-ea"/>
              <a:cs typeface="+mn-cs"/>
            </a:rPr>
            <a:t> </a:t>
          </a:r>
          <a:r>
            <a:rPr lang="en-AU" sz="1100" u="sng">
              <a:solidFill>
                <a:srgbClr val="0000FF"/>
              </a:solidFill>
              <a:effectLst/>
              <a:latin typeface="+mn-lt"/>
              <a:ea typeface="+mn-ea"/>
              <a:cs typeface="+mn-cs"/>
            </a:rPr>
            <a:t>Australian and New Zealand Standard Classification of Occupations (ANZSCO) [Link 3]</a:t>
          </a:r>
          <a:r>
            <a:rPr lang="en-AU" sz="1100" u="none">
              <a:solidFill>
                <a:schemeClr val="dk1"/>
              </a:solidFill>
              <a:effectLst/>
              <a:latin typeface="+mn-lt"/>
              <a:ea typeface="+mn-ea"/>
              <a:cs typeface="+mn-cs"/>
            </a:rPr>
            <a:t>.</a:t>
          </a:r>
          <a:endParaRPr lang="en-AU" sz="1100">
            <a:solidFill>
              <a:schemeClr val="dk1"/>
            </a:solidFill>
            <a:effectLst/>
            <a:latin typeface="+mn-lt"/>
            <a:ea typeface="+mn-ea"/>
            <a:cs typeface="+mn-cs"/>
          </a:endParaRPr>
        </a:p>
        <a:p>
          <a:pPr marL="171450" indent="-171450">
            <a:buFont typeface="Arial" panose="020B0604020202020204" pitchFamily="34" charset="0"/>
            <a:buChar char="•"/>
          </a:pPr>
          <a:endParaRPr lang="en-AU" sz="1100">
            <a:solidFill>
              <a:schemeClr val="dk1"/>
            </a:solidFill>
            <a:effectLst/>
            <a:latin typeface="+mn-lt"/>
            <a:ea typeface="+mn-ea"/>
            <a:cs typeface="+mn-cs"/>
          </a:endParaRPr>
        </a:p>
        <a:p>
          <a:pPr marL="0" indent="0">
            <a:buFont typeface="Arial" panose="020B0604020202020204" pitchFamily="34" charset="0"/>
            <a:buNone/>
          </a:pPr>
          <a:r>
            <a:rPr lang="en-AU" sz="1100" b="1">
              <a:solidFill>
                <a:schemeClr val="dk1"/>
              </a:solidFill>
              <a:effectLst/>
              <a:latin typeface="+mj-lt"/>
              <a:ea typeface="+mn-ea"/>
              <a:cs typeface="+mn-cs"/>
            </a:rPr>
            <a:t>Tables 3.1 – 5.2:</a:t>
          </a:r>
        </a:p>
        <a:p>
          <a:pPr marL="171450" indent="-171450">
            <a:buFont typeface="Arial" panose="020B0604020202020204" pitchFamily="34" charset="0"/>
            <a:buChar char="•"/>
          </a:pPr>
          <a:r>
            <a:rPr lang="en-AU" sz="1100">
              <a:solidFill>
                <a:schemeClr val="dk1"/>
              </a:solidFill>
              <a:effectLst/>
              <a:latin typeface="+mn-lt"/>
              <a:ea typeface="+mn-ea"/>
              <a:cs typeface="+mn-cs"/>
            </a:rPr>
            <a:t>Mechanism, Agency, and Breakdown Agency of injury or disease or incident are structures defined under the </a:t>
          </a:r>
          <a:r>
            <a:rPr lang="en-AU" sz="1100" u="sng">
              <a:solidFill>
                <a:srgbClr val="0000FF"/>
              </a:solidFill>
              <a:effectLst/>
              <a:latin typeface="+mn-lt"/>
              <a:ea typeface="+mn-ea"/>
              <a:cs typeface="+mn-cs"/>
            </a:rPr>
            <a:t>Type of Occurrence Classification System (TOOCS) 3rd Edition [Link 4]</a:t>
          </a:r>
          <a:r>
            <a:rPr lang="en-AU" sz="1100" u="sng">
              <a:solidFill>
                <a:schemeClr val="dk1"/>
              </a:solidFill>
              <a:effectLst/>
              <a:latin typeface="+mn-lt"/>
              <a:ea typeface="+mn-ea"/>
              <a:cs typeface="+mn-cs"/>
            </a:rPr>
            <a:t>.</a:t>
          </a:r>
          <a:r>
            <a:rPr lang="en-AU" sz="1100">
              <a:solidFill>
                <a:schemeClr val="dk1"/>
              </a:solidFill>
              <a:effectLst/>
              <a:latin typeface="+mn-lt"/>
              <a:ea typeface="+mn-ea"/>
              <a:cs typeface="+mn-cs"/>
            </a:rPr>
            <a:t> </a:t>
          </a:r>
        </a:p>
        <a:p>
          <a:pPr rtl="0" fontAlgn="base"/>
          <a:endParaRPr lang="en-AU" sz="1100" b="1" i="0">
            <a:solidFill>
              <a:schemeClr val="dk1"/>
            </a:solidFill>
            <a:effectLst/>
            <a:latin typeface="+mn-lt"/>
            <a:ea typeface="+mn-ea"/>
            <a:cs typeface="+mn-cs"/>
          </a:endParaRPr>
        </a:p>
        <a:p>
          <a:pPr marL="0" indent="0" rtl="0" fontAlgn="base">
            <a:buFont typeface="Arial" panose="020B0604020202020204" pitchFamily="34" charset="0"/>
            <a:buNone/>
          </a:pPr>
          <a:r>
            <a:rPr lang="en-AU" sz="1100" b="1">
              <a:solidFill>
                <a:schemeClr val="dk1"/>
              </a:solidFill>
              <a:effectLst/>
              <a:latin typeface="+mj-lt"/>
              <a:ea typeface="+mn-ea"/>
              <a:cs typeface="+mn-cs"/>
            </a:rPr>
            <a:t>Tables 6.1 – 6.4:</a:t>
          </a:r>
        </a:p>
        <a:p>
          <a:pPr marL="171450" indent="-171450" rtl="0" fontAlgn="base">
            <a:buFont typeface="Arial" panose="020B0604020202020204" pitchFamily="34" charset="0"/>
            <a:buChar char="•"/>
          </a:pPr>
          <a:r>
            <a:rPr lang="en-AU" sz="1100" b="0" i="0">
              <a:solidFill>
                <a:schemeClr val="dk1"/>
              </a:solidFill>
              <a:effectLst/>
              <a:latin typeface="+mn-lt"/>
              <a:ea typeface="+mn-ea"/>
              <a:cs typeface="+mn-cs"/>
            </a:rPr>
            <a:t>Subtotals may not sum to higher level values due to missing and unknown values in record coding. Due to very low observation these records are excluded from reporting at finer levels of granularity but are retained in total values as far as is practical for completeness.  </a:t>
          </a:r>
        </a:p>
        <a:p>
          <a:pPr marL="0" indent="0" rtl="0" fontAlgn="base">
            <a:buFont typeface="Arial" panose="020B0604020202020204" pitchFamily="34" charset="0"/>
            <a:buNone/>
          </a:pPr>
          <a:endParaRPr lang="en-AU" sz="1100" b="1">
            <a:solidFill>
              <a:schemeClr val="dk1"/>
            </a:solidFill>
            <a:effectLst/>
            <a:latin typeface="+mj-lt"/>
            <a:ea typeface="+mn-ea"/>
            <a:cs typeface="+mn-cs"/>
          </a:endParaRPr>
        </a:p>
        <a:p>
          <a:pPr marL="0" indent="0" rtl="0" fontAlgn="base">
            <a:buFont typeface="Arial" panose="020B0604020202020204" pitchFamily="34" charset="0"/>
            <a:buNone/>
          </a:pPr>
          <a:r>
            <a:rPr lang="en-AU" sz="1100" b="1">
              <a:solidFill>
                <a:schemeClr val="dk1"/>
              </a:solidFill>
              <a:effectLst/>
              <a:latin typeface="+mj-lt"/>
              <a:ea typeface="+mn-ea"/>
              <a:cs typeface="+mn-cs"/>
            </a:rPr>
            <a:t>Tables 7.1 - 7.4:</a:t>
          </a:r>
        </a:p>
        <a:p>
          <a:pPr marL="171450" indent="-171450">
            <a:buFont typeface="Arial" panose="020B0604020202020204" pitchFamily="34" charset="0"/>
            <a:buChar char="•"/>
          </a:pPr>
          <a:r>
            <a:rPr lang="en-AU" sz="1100" i="0" baseline="0"/>
            <a:t>Location is based on where the fatal incident </a:t>
          </a:r>
          <a:r>
            <a:rPr lang="en-AU" sz="1100" i="0" baseline="0">
              <a:solidFill>
                <a:sysClr val="windowText" lastClr="000000"/>
              </a:solidFill>
            </a:rPr>
            <a:t>occured. </a:t>
          </a:r>
          <a:r>
            <a:rPr lang="en-AU">
              <a:solidFill>
                <a:sysClr val="windowText" lastClr="000000"/>
              </a:solidFill>
            </a:rPr>
            <a:t>Please note, jurisdictional </a:t>
          </a:r>
          <a:r>
            <a:rPr lang="en-AU"/>
            <a:t>responsibility for a fatality may be different to the location (state or territory) where the fatal incident occurred.</a:t>
          </a:r>
          <a:endParaRPr lang="en-AU" sz="1100" i="0"/>
        </a:p>
        <a:p>
          <a:endParaRPr lang="en-AU" sz="1100" i="1"/>
        </a:p>
        <a:p>
          <a:pPr marL="0" indent="0" rtl="0" fontAlgn="base">
            <a:buFont typeface="Arial" panose="020B0604020202020204" pitchFamily="34" charset="0"/>
            <a:buNone/>
          </a:pPr>
          <a:r>
            <a:rPr lang="en-AU" sz="1100" b="1">
              <a:solidFill>
                <a:schemeClr val="dk1"/>
              </a:solidFill>
              <a:effectLst/>
              <a:latin typeface="+mj-lt"/>
              <a:ea typeface="+mn-ea"/>
              <a:cs typeface="+mn-cs"/>
            </a:rPr>
            <a:t>Tables 8.1 - 8.2:</a:t>
          </a:r>
        </a:p>
        <a:p>
          <a:pPr marL="171450" indent="-171450">
            <a:buFont typeface="Arial" panose="020B0604020202020204" pitchFamily="34" charset="0"/>
            <a:buChar char="•"/>
          </a:pPr>
          <a:r>
            <a:rPr lang="en-AU"/>
            <a:t>Location of the worker's</a:t>
          </a:r>
          <a:r>
            <a:rPr lang="en-AU" baseline="0"/>
            <a:t> fatality </a:t>
          </a:r>
          <a:r>
            <a:rPr lang="en-AU"/>
            <a:t>may not necessarily fall </a:t>
          </a:r>
          <a:r>
            <a:rPr lang="en-AU">
              <a:solidFill>
                <a:sysClr val="windowText" lastClr="000000"/>
              </a:solidFill>
            </a:rPr>
            <a:t>within the jurisdictional responsibility of the state or territory where the fatality occurred. </a:t>
          </a:r>
        </a:p>
        <a:p>
          <a:pPr marL="628650" lvl="1" indent="-171450">
            <a:buFont typeface="Courier New" panose="02070309020205020404" pitchFamily="49" charset="0"/>
            <a:buChar char="o"/>
          </a:pPr>
          <a:r>
            <a:rPr lang="en-AU">
              <a:solidFill>
                <a:sysClr val="windowText" lastClr="000000"/>
              </a:solidFill>
            </a:rPr>
            <a:t>Worker fatalities involving aircraft incidents have not been tabulated against jurisdictions. </a:t>
          </a:r>
        </a:p>
        <a:p>
          <a:pPr marL="628650" lvl="1" indent="-171450">
            <a:buFont typeface="Courier New" panose="02070309020205020404" pitchFamily="49" charset="0"/>
            <a:buChar char="o"/>
          </a:pPr>
          <a:r>
            <a:rPr lang="en-AU">
              <a:solidFill>
                <a:sysClr val="windowText" lastClr="000000"/>
              </a:solidFill>
            </a:rPr>
            <a:t>The Commonwealth jurisdiction refers to that which falls within the Commonwealth Work Health and Safety Act 2011 administered by Comcare.</a:t>
          </a:r>
        </a:p>
        <a:p>
          <a:pPr marL="171450" indent="-171450">
            <a:buFont typeface="Arial" panose="020B0604020202020204" pitchFamily="34" charset="0"/>
            <a:buChar char="•"/>
          </a:pPr>
          <a:r>
            <a:rPr lang="en-AU">
              <a:solidFill>
                <a:sysClr val="windowText" lastClr="000000"/>
              </a:solidFill>
            </a:rPr>
            <a:t>While the model WHS safety laws apply many jurisdictions separately count fatalities at a physical workplace from those that occur on public roads.</a:t>
          </a:r>
          <a:endParaRPr lang="en-AU" sz="1100" b="1" i="1">
            <a:solidFill>
              <a:sysClr val="windowText" lastClr="000000"/>
            </a:solidFill>
          </a:endParaRPr>
        </a:p>
        <a:p>
          <a:pPr marL="628650" marR="0" lvl="1" indent="-171450" defTabSz="914400" eaLnBrk="1" fontAlgn="auto" latinLnBrk="0" hangingPunct="1">
            <a:lnSpc>
              <a:spcPct val="100000"/>
            </a:lnSpc>
            <a:spcBef>
              <a:spcPts val="0"/>
            </a:spcBef>
            <a:spcAft>
              <a:spcPts val="0"/>
            </a:spcAft>
            <a:buClrTx/>
            <a:buSzTx/>
            <a:buFont typeface="Courier New" panose="02070309020205020404" pitchFamily="49" charset="0"/>
            <a:buChar char="o"/>
            <a:tabLst/>
            <a:defRPr/>
          </a:pPr>
          <a:r>
            <a:rPr lang="en-AU">
              <a:solidFill>
                <a:sysClr val="windowText" lastClr="000000"/>
              </a:solidFill>
            </a:rPr>
            <a:t>Public</a:t>
          </a:r>
          <a:r>
            <a:rPr lang="en-AU" baseline="0">
              <a:solidFill>
                <a:sysClr val="windowText" lastClr="000000"/>
              </a:solidFill>
            </a:rPr>
            <a:t> road fatalities are defined as fatal i</a:t>
          </a:r>
          <a:r>
            <a:rPr lang="en-AU">
              <a:solidFill>
                <a:sysClr val="windowText" lastClr="000000"/>
              </a:solidFill>
            </a:rPr>
            <a:t>ncidents on a pub</a:t>
          </a:r>
          <a:r>
            <a:rPr lang="en-AU" i="0">
              <a:solidFill>
                <a:sysClr val="windowText" lastClr="000000"/>
              </a:solidFill>
            </a:rPr>
            <a:t>lic road involving any vehicle or self-propelled plant. Incidents involving vehicles at worksites, farming properties or on private roads are excluded.</a:t>
          </a:r>
        </a:p>
        <a:p>
          <a:pPr marL="628650" marR="0" lvl="1" indent="-171450" defTabSz="914400" eaLnBrk="1" fontAlgn="auto" latinLnBrk="0" hangingPunct="1">
            <a:lnSpc>
              <a:spcPct val="100000"/>
            </a:lnSpc>
            <a:spcBef>
              <a:spcPts val="0"/>
            </a:spcBef>
            <a:spcAft>
              <a:spcPts val="0"/>
            </a:spcAft>
            <a:buClrTx/>
            <a:buSzTx/>
            <a:buFont typeface="Courier New" panose="02070309020205020404" pitchFamily="49" charset="0"/>
            <a:buChar char="o"/>
            <a:tabLst/>
            <a:defRPr/>
          </a:pPr>
          <a:r>
            <a:rPr lang="en-AU" sz="1100" i="0">
              <a:solidFill>
                <a:sysClr val="windowText" lastClr="000000"/>
              </a:solidFill>
              <a:effectLst/>
              <a:latin typeface="+mn-lt"/>
              <a:ea typeface="+mn-ea"/>
              <a:cs typeface="+mn-cs"/>
            </a:rPr>
            <a:t>Not</a:t>
          </a:r>
          <a:r>
            <a:rPr lang="en-AU" sz="1100" i="0" baseline="0">
              <a:solidFill>
                <a:sysClr val="windowText" lastClr="000000"/>
              </a:solidFill>
              <a:effectLst/>
              <a:latin typeface="+mn-lt"/>
              <a:ea typeface="+mn-ea"/>
              <a:cs typeface="+mn-cs"/>
            </a:rPr>
            <a:t> on a public road fatalities are defined as fatal </a:t>
          </a:r>
          <a:r>
            <a:rPr lang="en-AU" sz="1100" i="0">
              <a:solidFill>
                <a:sysClr val="windowText" lastClr="000000"/>
              </a:solidFill>
              <a:effectLst/>
              <a:latin typeface="+mn-lt"/>
              <a:ea typeface="+mn-ea"/>
              <a:cs typeface="+mn-cs"/>
            </a:rPr>
            <a:t>incidents</a:t>
          </a:r>
          <a:r>
            <a:rPr lang="en-AU" sz="1100">
              <a:solidFill>
                <a:sysClr val="windowText" lastClr="000000"/>
              </a:solidFill>
              <a:effectLst/>
              <a:latin typeface="+mn-lt"/>
              <a:ea typeface="+mn-ea"/>
              <a:cs typeface="+mn-cs"/>
            </a:rPr>
            <a:t> involving a vehicle or self-propelled plant that occurred at a worksite, on a private road or a public area that is not a public road. These incidents include plane crashes and incidents involving watercraft as well as vehicle crashes on farming properties</a:t>
          </a:r>
          <a:r>
            <a:rPr lang="en-AU" sz="1100">
              <a:solidFill>
                <a:schemeClr val="dk1"/>
              </a:solidFill>
              <a:effectLst/>
              <a:latin typeface="+mn-lt"/>
              <a:ea typeface="+mn-ea"/>
              <a:cs typeface="+mn-cs"/>
            </a:rPr>
            <a:t>.</a:t>
          </a:r>
        </a:p>
        <a:p>
          <a:pPr rtl="0" fontAlgn="base"/>
          <a:endParaRPr lang="en-AU" sz="1100" b="1" i="0">
            <a:solidFill>
              <a:schemeClr val="dk1"/>
            </a:solidFill>
            <a:effectLst/>
            <a:latin typeface="+mn-lt"/>
            <a:ea typeface="+mn-ea"/>
            <a:cs typeface="+mn-cs"/>
          </a:endParaRPr>
        </a:p>
        <a:p>
          <a:pPr marL="0" indent="0" rtl="0" fontAlgn="base">
            <a:buFont typeface="Arial" panose="020B0604020202020204" pitchFamily="34" charset="0"/>
            <a:buNone/>
          </a:pPr>
          <a:r>
            <a:rPr lang="en-AU" sz="1100" b="1">
              <a:solidFill>
                <a:schemeClr val="dk1"/>
              </a:solidFill>
              <a:effectLst/>
              <a:latin typeface="+mj-lt"/>
              <a:ea typeface="+mn-ea"/>
              <a:cs typeface="+mn-cs"/>
            </a:rPr>
            <a:t>Tables 9.1 - 9.2:</a:t>
          </a:r>
        </a:p>
        <a:p>
          <a:pPr marL="171450" indent="-171450" rtl="0" fontAlgn="base">
            <a:buFont typeface="Arial" panose="020B0604020202020204" pitchFamily="34" charset="0"/>
            <a:buChar char="•"/>
          </a:pPr>
          <a:r>
            <a:rPr lang="en-AU" sz="1100" b="0" i="0">
              <a:solidFill>
                <a:schemeClr val="dk1"/>
              </a:solidFill>
              <a:effectLst/>
              <a:latin typeface="+mn-lt"/>
              <a:ea typeface="+mn-ea"/>
              <a:cs typeface="+mn-cs"/>
            </a:rPr>
            <a:t>The term 'Deceased’s vehicle type’ refers to the deceased’s vehicle or mode of transport in relation to the fatal incident, including:</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if the deceased was operating the vehicle,  </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a passenger or crew member in the vehicle,  </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entering or exiting the vehicle,  </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temporarily outside of the vehicle,  </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performing maintenance or repairs on the vehicle,  </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loading or unloading the vehicle,  </a:t>
          </a:r>
        </a:p>
        <a:p>
          <a:pPr marL="628650" lvl="1" indent="-171450" rtl="0" fontAlgn="base">
            <a:buFont typeface="Courier New" panose="02070309020205020404" pitchFamily="49" charset="0"/>
            <a:buChar char="o"/>
          </a:pPr>
          <a:r>
            <a:rPr lang="en-AU" sz="1100" b="0" i="0">
              <a:solidFill>
                <a:schemeClr val="dk1"/>
              </a:solidFill>
              <a:effectLst/>
              <a:latin typeface="+mn-lt"/>
              <a:ea typeface="+mn-ea"/>
              <a:cs typeface="+mn-cs"/>
            </a:rPr>
            <a:t>or otherwise carrying out an activity related to the vehicle.  </a:t>
          </a:r>
        </a:p>
        <a:p>
          <a:pPr marL="171450" indent="-171450" rtl="0" fontAlgn="base">
            <a:buFont typeface="Arial" panose="020B0604020202020204" pitchFamily="34" charset="0"/>
            <a:buChar char="•"/>
          </a:pPr>
          <a:r>
            <a:rPr lang="en-AU" sz="1100" b="0" i="0">
              <a:solidFill>
                <a:schemeClr val="dk1"/>
              </a:solidFill>
              <a:effectLst/>
              <a:latin typeface="+mn-lt"/>
              <a:ea typeface="+mn-ea"/>
              <a:cs typeface="+mn-cs"/>
            </a:rPr>
            <a:t>Where ‘Deceased’s vehicle type’ is recorded as not applicable, the vehicle involved in the fatality has been identified as a ‘counterpart vehicle’ that the deceased was not involved with or related to.  </a:t>
          </a:r>
        </a:p>
        <a:p>
          <a:pPr marL="171450" indent="-171450" rtl="0" fontAlgn="base">
            <a:buFont typeface="Arial" panose="020B0604020202020204" pitchFamily="34" charset="0"/>
            <a:buChar char="•"/>
          </a:pPr>
          <a:r>
            <a:rPr lang="en-AU" sz="1100" b="0" i="0">
              <a:solidFill>
                <a:schemeClr val="dk1"/>
              </a:solidFill>
              <a:effectLst/>
              <a:latin typeface="+mn-lt"/>
              <a:ea typeface="+mn-ea"/>
              <a:cs typeface="+mn-cs"/>
            </a:rPr>
            <a:t>All fatalities displayed in these tables involved at least one vehicle. </a:t>
          </a:r>
        </a:p>
        <a:p>
          <a:pPr rtl="0" fontAlgn="base"/>
          <a:endParaRPr lang="en-AU" sz="1100" b="1">
            <a:solidFill>
              <a:schemeClr val="dk1"/>
            </a:solidFill>
            <a:effectLst/>
            <a:latin typeface="+mj-lt"/>
            <a:ea typeface="+mn-ea"/>
            <a:cs typeface="+mn-cs"/>
          </a:endParaRPr>
        </a:p>
        <a:p>
          <a:pPr marL="0" indent="0" rtl="0" fontAlgn="base">
            <a:buFont typeface="Arial" panose="020B0604020202020204" pitchFamily="34" charset="0"/>
            <a:buNone/>
          </a:pPr>
          <a:r>
            <a:rPr lang="en-AU" sz="1100" b="1">
              <a:solidFill>
                <a:schemeClr val="dk1"/>
              </a:solidFill>
              <a:effectLst/>
              <a:latin typeface="+mj-lt"/>
              <a:ea typeface="+mn-ea"/>
              <a:cs typeface="+mn-cs"/>
            </a:rPr>
            <a:t>Tables 9.3 - 9.4:</a:t>
          </a:r>
        </a:p>
        <a:p>
          <a:pPr marL="171450" indent="-171450" rtl="0" fontAlgn="base">
            <a:buFont typeface="Arial" panose="020B0604020202020204" pitchFamily="34" charset="0"/>
            <a:buChar char="•"/>
          </a:pPr>
          <a:r>
            <a:rPr lang="en-AU" sz="1100" b="0" i="0">
              <a:solidFill>
                <a:schemeClr val="dk1"/>
              </a:solidFill>
              <a:effectLst/>
              <a:latin typeface="+mn-lt"/>
              <a:ea typeface="+mn-ea"/>
              <a:cs typeface="+mn-cs"/>
            </a:rPr>
            <a:t>The term 'Deceased’s activity type’ refers to the activity that the deceased was undertaking at the time of the fatal incident. This may be activity related to a vehicle the deceased was operating or involved with at the time, or activity unrelated to a vehicle.  </a:t>
          </a:r>
        </a:p>
        <a:p>
          <a:pPr marL="171450" indent="-171450" rtl="0" fontAlgn="base">
            <a:buFont typeface="Arial" panose="020B0604020202020204" pitchFamily="34" charset="0"/>
            <a:buChar char="•"/>
          </a:pPr>
          <a:r>
            <a:rPr lang="en-AU" sz="1100" b="0" i="0">
              <a:solidFill>
                <a:schemeClr val="dk1"/>
              </a:solidFill>
              <a:effectLst/>
              <a:latin typeface="+mn-lt"/>
              <a:ea typeface="+mn-ea"/>
              <a:cs typeface="+mn-cs"/>
            </a:rPr>
            <a:t>All fatalities displayed in these tables involved at least one vehicle. </a:t>
          </a:r>
        </a:p>
        <a:p>
          <a:endParaRPr lang="en-AU" sz="1100" b="1">
            <a:solidFill>
              <a:schemeClr val="dk1"/>
            </a:solidFill>
            <a:effectLst/>
            <a:latin typeface="+mj-lt"/>
            <a:ea typeface="+mn-ea"/>
            <a:cs typeface="+mn-cs"/>
          </a:endParaRPr>
        </a:p>
        <a:p>
          <a:pPr marL="0" indent="0" rtl="0" fontAlgn="base">
            <a:buFont typeface="Arial" panose="020B0604020202020204" pitchFamily="34" charset="0"/>
            <a:buNone/>
          </a:pPr>
          <a:r>
            <a:rPr lang="en-AU" sz="1100" b="1">
              <a:solidFill>
                <a:schemeClr val="dk1"/>
              </a:solidFill>
              <a:effectLst/>
              <a:latin typeface="+mj-lt"/>
              <a:ea typeface="+mn-ea"/>
              <a:cs typeface="+mn-cs"/>
            </a:rPr>
            <a:t>Tables 10.1 - 10.2:</a:t>
          </a:r>
        </a:p>
        <a:p>
          <a:pPr marL="171450" indent="-171450">
            <a:buFont typeface="Arial" panose="020B0604020202020204" pitchFamily="34" charset="0"/>
            <a:buChar char="•"/>
          </a:pPr>
          <a:r>
            <a:rPr lang="en-AU" sz="1100" b="0" i="0">
              <a:solidFill>
                <a:schemeClr val="dk1"/>
              </a:solidFill>
              <a:effectLst/>
              <a:latin typeface="+mn-lt"/>
              <a:ea typeface="+mn-ea"/>
              <a:cs typeface="+mn-cs"/>
            </a:rPr>
            <a:t>The term 'Gig worker' refers to workers that are in the gig economy (also known as platform economy, share economy, or on-demand work) who are engaged by or access work through an app or website (the platform).  </a:t>
          </a:r>
        </a:p>
        <a:p>
          <a:pPr marL="171450" indent="-171450">
            <a:buFont typeface="Arial" panose="020B0604020202020204" pitchFamily="34" charset="0"/>
            <a:buChar char="•"/>
          </a:pPr>
          <a:r>
            <a:rPr lang="en-AU" sz="1100" b="0" i="0">
              <a:solidFill>
                <a:schemeClr val="dk1"/>
              </a:solidFill>
              <a:effectLst/>
              <a:latin typeface="+mn-lt"/>
              <a:ea typeface="+mn-ea"/>
              <a:cs typeface="+mn-cs"/>
            </a:rPr>
            <a:t>There are limitations to this data. Information about whether a worker had been performing work obtained via a digital platform at the time of an injury fatality is often not available, and therefore not recorded as a ‘Gig worker’. A worker may operate their own business as an independent contractor obtaining work both through traditional arrangements as well as via one or more digital platforms. Given the sources from which work-related injury fatality data are collated (e.g. policy reports, coronial data), this level of detail is often not readily available. </a:t>
          </a:r>
          <a:endParaRPr lang="en-AU" sz="1100"/>
        </a:p>
      </xdr:txBody>
    </xdr:sp>
    <xdr:clientData/>
  </xdr:twoCellAnchor>
  <xdr:twoCellAnchor editAs="oneCell">
    <xdr:from>
      <xdr:col>0</xdr:col>
      <xdr:colOff>56020</xdr:colOff>
      <xdr:row>1</xdr:row>
      <xdr:rowOff>67236</xdr:rowOff>
    </xdr:from>
    <xdr:to>
      <xdr:col>0</xdr:col>
      <xdr:colOff>4800947</xdr:colOff>
      <xdr:row>4</xdr:row>
      <xdr:rowOff>132530</xdr:rowOff>
    </xdr:to>
    <xdr:pic>
      <xdr:nvPicPr>
        <xdr:cNvPr id="4" name="Picture 3">
          <a:extLst>
            <a:ext uri="{FF2B5EF4-FFF2-40B4-BE49-F238E27FC236}">
              <a16:creationId xmlns:a16="http://schemas.microsoft.com/office/drawing/2014/main" id="{3710F3A0-CE12-48E8-AE6E-7FC5E8DB560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6020" y="324971"/>
          <a:ext cx="4744927" cy="64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40277776" createdVersion="8" refreshedVersion="8" minRefreshableVersion="3" recordCount="0" supportSubquery="1" supportAdvancedDrill="1" xr:uid="{21978487-B2DF-45F5-8873-A5D659CA89A1}">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dim_Age].[Age_Group_10Y_Title].[Age_Group_10Y_Title]" caption="Age_Group_10Y_Title" numFmtId="0" hierarchy="25" level="1">
      <sharedItems count="7">
        <s v="[dim_Age].[Age_Group_10Y_Title].&amp;[Under 25]" c="Under 25"/>
        <s v="[dim_Age].[Age_Group_10Y_Title].&amp;[25-34]" c="25-34"/>
        <s v="[dim_Age].[Age_Group_10Y_Title].&amp;[35-44]" c="35-44"/>
        <s v="[dim_Age].[Age_Group_10Y_Title].&amp;[45-54]" c="45-54"/>
        <s v="[dim_Age].[Age_Group_10Y_Title].&amp;[55-64]" c="55-64"/>
        <s v="[dim_Age].[Age_Group_10Y_Title].&amp;[65 and over]" c="65 and over"/>
        <s v="[dim_Age].[Age_Group_10Y_Title].&amp;" u="1" c=""/>
      </sharedItems>
    </cacheField>
    <cacheField name="[dim_Sex].[Sex].[Sex]" caption="Sex" numFmtId="0" hierarchy="141" level="1">
      <sharedItems count="2">
        <s v="[dim_Sex].[Sex].&amp;[Male]" c="Male"/>
        <s v="[dim_Sex].[Sex].&amp;[Female]" c="Female"/>
      </sharedItems>
    </cacheField>
    <cacheField name="[Measures].[Fatalities_rate_Ind_Fin_NP]" caption="Fatalities_rate_Ind_Fin_NP" numFmtId="0" hierarchy="457" level="32767"/>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2" memberValueDatatype="130" unbalanced="0">
      <fieldsUsage count="2">
        <fieldUsage x="-1"/>
        <fieldUsage x="5"/>
      </fieldsUsage>
    </cacheHierarchy>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6"/>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oneField="1">
      <fieldsUsage count="1">
        <fieldUsage x="7"/>
      </fieldsUsage>
    </cacheHierarchy>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49884259" createdVersion="8" refreshedVersion="8" minRefreshableVersion="3" recordCount="0" supportSubquery="1" supportAdvancedDrill="1" xr:uid="{40A0E847-5FC4-4E82-9080-7C22D7FCB7BC}">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TIF_Reporting].[Vehicle indicator].[Vehicle indicator]" caption="Vehicle indicator" numFmtId="0" hierarchy="446" level="1">
      <sharedItems count="2">
        <s v="[TIF_Reporting].[Vehicle indicator].&amp;[False]" c="FALSE"/>
        <s v="[TIF_Reporting].[Vehicle indicator].&amp;[True]" c="TRUE"/>
      </sharedItems>
    </cacheField>
    <cacheField name="[dim_Vehicle_Deceased_Activity].[Vehicle_Deceased_Activity_Title].[Vehicle_Deceased_Activity_Title]" caption="Vehicle_Deceased_Activity_Title" numFmtId="0" hierarchy="220" level="1">
      <sharedItems count="24">
        <s v="[dim_Vehicle_Deceased_Activity].[Vehicle_Deceased_Activity_Title].&amp;[Checking property/livestock]" c="Checking property/livestock"/>
        <s v="[dim_Vehicle_Deceased_Activity].[Vehicle_Deceased_Activity_Title].&amp;[Construction]" c="Construction"/>
        <s v="[dim_Vehicle_Deceased_Activity].[Vehicle_Deceased_Activity_Title].&amp;[Crop dusting/weed spraying]" c="Crop dusting/weed spraying"/>
        <s v="[dim_Vehicle_Deceased_Activity].[Vehicle_Deceased_Activity_Title].&amp;[Driver/passenger when transporting freight/people]" c="Driver/passenger when transporting freight/people"/>
        <s v="[dim_Vehicle_Deceased_Activity].[Vehicle_Deceased_Activity_Title].&amp;[Entering/exiting vehicle]" c="Entering/exiting vehicle"/>
        <s v="[dim_Vehicle_Deceased_Activity].[Vehicle_Deceased_Activity_Title].&amp;[Fishing/trawling]" c="Fishing/trawling"/>
        <s v="[dim_Vehicle_Deceased_Activity].[Vehicle_Deceased_Activity_Title].&amp;[Gardening/landscaping]" c="Gardening/landscaping"/>
        <s v="[dim_Vehicle_Deceased_Activity].[Vehicle_Deceased_Activity_Title].&amp;[Loading/unloading vehicle]" c="Loading/unloading vehicle"/>
        <s v="[dim_Vehicle_Deceased_Activity].[Vehicle_Deceased_Activity_Title].&amp;[Mowing/harvesting]" c="Mowing/harvesting"/>
        <s v="[dim_Vehicle_Deceased_Activity].[Vehicle_Deceased_Activity_Title].&amp;[Mustering/herding]" c="Mustering/herding"/>
        <s v="[dim_Vehicle_Deceased_Activity].[Vehicle_Deceased_Activity_Title].&amp;[Repair/maintenance of vehicle]" c="Repair/maintenance of vehicle"/>
        <s v="[dim_Vehicle_Deceased_Activity].[Vehicle_Deceased_Activity_Title].&amp;[Repair/maintenance other or unspecified]" c="Repair/maintenance other or unspecified"/>
        <s v="[dim_Vehicle_Deceased_Activity].[Vehicle_Deceased_Activity_Title].&amp;[Spectating]" c="Spectating"/>
        <s v="[dim_Vehicle_Deceased_Activity].[Vehicle_Deceased_Activity_Title].&amp;[Surveying]" c="Surveying"/>
        <s v="[dim_Vehicle_Deceased_Activity].[Vehicle_Deceased_Activity_Title].&amp;[Temporarily out of vehicle]" c="Temporarily out of vehicle"/>
        <s v="[dim_Vehicle_Deceased_Activity].[Vehicle_Deceased_Activity_Title].&amp;[Tour/recreation]" c="Tour/recreation"/>
        <s v="[dim_Vehicle_Deceased_Activity].[Vehicle_Deceased_Activity_Title].&amp;[Traffic control/road work]" c="Traffic control/road work"/>
        <s v="[dim_Vehicle_Deceased_Activity].[Vehicle_Deceased_Activity_Title].&amp;[Training]" c="Training"/>
        <s v="[dim_Vehicle_Deceased_Activity].[Vehicle_Deceased_Activity_Title].&amp;[Waterbombing/firefighting]" c="Waterbombing/firefighting"/>
        <s v="[dim_Vehicle_Deceased_Activity].[Vehicle_Deceased_Activity_Title].&amp;[Other farm maintenance or activity]" c="Other farm maintenance or activity"/>
        <s v="[dim_Vehicle_Deceased_Activity].[Vehicle_Deceased_Activity_Title].&amp;[Other work-related activity]" c="Other work-related activity"/>
        <s v="[dim_Vehicle_Deceased_Activity].[Vehicle_Deceased_Activity_Title].&amp;[Other non-work-related activity]" c="Other non-work-related activity"/>
        <s v="[dim_Vehicle_Deceased_Activity].[Vehicle_Deceased_Activity_Title].&amp;[Unknown]" c="Unknown"/>
        <s v="[dim_Vehicle_Deceased_Activity].[Vehicle_Deceased_Activity_Title].&amp;[Not applicable]" c="Not applicable"/>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2" memberValueDatatype="130" unbalanced="0">
      <fieldsUsage count="2">
        <fieldUsage x="-1"/>
        <fieldUsage x="7"/>
      </fieldsUsage>
    </cacheHierarchy>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2" memberValueDatatype="11" unbalanced="0">
      <fieldsUsage count="2">
        <fieldUsage x="-1"/>
        <fieldUsage x="6"/>
      </fieldsUsage>
    </cacheHierarchy>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58564818" createdVersion="8" refreshedVersion="8" minRefreshableVersion="3" recordCount="0" supportSubquery="1" supportAdvancedDrill="1" xr:uid="{32A2C30A-239B-4E37-B727-375F94F0E60F}">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TIF_Reporting].[Vehicle indicator].[Vehicle indicator]" caption="Vehicle indicator" numFmtId="0" hierarchy="446" level="1">
      <sharedItems count="2">
        <s v="[TIF_Reporting].[Vehicle indicator].&amp;[False]" c="FALSE"/>
        <s v="[TIF_Reporting].[Vehicle indicator].&amp;[True]" c="TRUE"/>
      </sharedItems>
    </cacheField>
    <cacheField name="[dim_Vehicle_Deceased_Activity].[Vehicle_Deceased_Activity_Title].[Vehicle_Deceased_Activity_Title]" caption="Vehicle_Deceased_Activity_Title" numFmtId="0" hierarchy="220" level="1">
      <sharedItems count="24">
        <s v="[dim_Vehicle_Deceased_Activity].[Vehicle_Deceased_Activity_Title].&amp;[Checking property/livestock]" c="Checking property/livestock"/>
        <s v="[dim_Vehicle_Deceased_Activity].[Vehicle_Deceased_Activity_Title].&amp;[Construction]" c="Construction"/>
        <s v="[dim_Vehicle_Deceased_Activity].[Vehicle_Deceased_Activity_Title].&amp;[Crop dusting/weed spraying]" c="Crop dusting/weed spraying"/>
        <s v="[dim_Vehicle_Deceased_Activity].[Vehicle_Deceased_Activity_Title].&amp;[Driver/passenger when transporting freight/people]" c="Driver/passenger when transporting freight/people"/>
        <s v="[dim_Vehicle_Deceased_Activity].[Vehicle_Deceased_Activity_Title].&amp;[Entering/exiting vehicle]" c="Entering/exiting vehicle"/>
        <s v="[dim_Vehicle_Deceased_Activity].[Vehicle_Deceased_Activity_Title].&amp;[Fishing/trawling]" c="Fishing/trawling"/>
        <s v="[dim_Vehicle_Deceased_Activity].[Vehicle_Deceased_Activity_Title].&amp;[Gardening/landscaping]" c="Gardening/landscaping"/>
        <s v="[dim_Vehicle_Deceased_Activity].[Vehicle_Deceased_Activity_Title].&amp;[Loading/unloading vehicle]" c="Loading/unloading vehicle"/>
        <s v="[dim_Vehicle_Deceased_Activity].[Vehicle_Deceased_Activity_Title].&amp;[Mowing/harvesting]" c="Mowing/harvesting"/>
        <s v="[dim_Vehicle_Deceased_Activity].[Vehicle_Deceased_Activity_Title].&amp;[Mustering/herding]" c="Mustering/herding"/>
        <s v="[dim_Vehicle_Deceased_Activity].[Vehicle_Deceased_Activity_Title].&amp;[Repair/maintenance of vehicle]" c="Repair/maintenance of vehicle"/>
        <s v="[dim_Vehicle_Deceased_Activity].[Vehicle_Deceased_Activity_Title].&amp;[Repair/maintenance other or unspecified]" c="Repair/maintenance other or unspecified"/>
        <s v="[dim_Vehicle_Deceased_Activity].[Vehicle_Deceased_Activity_Title].&amp;[Spectating]" c="Spectating"/>
        <s v="[dim_Vehicle_Deceased_Activity].[Vehicle_Deceased_Activity_Title].&amp;[Surveying]" c="Surveying"/>
        <s v="[dim_Vehicle_Deceased_Activity].[Vehicle_Deceased_Activity_Title].&amp;[Temporarily out of vehicle]" c="Temporarily out of vehicle"/>
        <s v="[dim_Vehicle_Deceased_Activity].[Vehicle_Deceased_Activity_Title].&amp;[Tour/recreation]" c="Tour/recreation"/>
        <s v="[dim_Vehicle_Deceased_Activity].[Vehicle_Deceased_Activity_Title].&amp;[Traffic control/road work]" c="Traffic control/road work"/>
        <s v="[dim_Vehicle_Deceased_Activity].[Vehicle_Deceased_Activity_Title].&amp;[Training]" c="Training"/>
        <s v="[dim_Vehicle_Deceased_Activity].[Vehicle_Deceased_Activity_Title].&amp;[Waterbombing/firefighting]" c="Waterbombing/firefighting"/>
        <s v="[dim_Vehicle_Deceased_Activity].[Vehicle_Deceased_Activity_Title].&amp;[Other farm maintenance or activity]" c="Other farm maintenance or activity"/>
        <s v="[dim_Vehicle_Deceased_Activity].[Vehicle_Deceased_Activity_Title].&amp;[Other work-related activity]" c="Other work-related activity"/>
        <s v="[dim_Vehicle_Deceased_Activity].[Vehicle_Deceased_Activity_Title].&amp;[Other non-work-related activity]" c="Other non-work-related activity"/>
        <s v="[dim_Vehicle_Deceased_Activity].[Vehicle_Deceased_Activity_Title].&amp;[Unknown]" c="Unknown"/>
        <s v="[dim_Vehicle_Deceased_Activity].[Vehicle_Deceased_Activity_Title].&amp;[Not applicable]" c="Not applicable"/>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2" memberValueDatatype="130" unbalanced="0">
      <fieldsUsage count="2">
        <fieldUsage x="-1"/>
        <fieldUsage x="7"/>
      </fieldsUsage>
    </cacheHierarchy>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2" memberValueDatatype="11" unbalanced="0">
      <fieldsUsage count="2">
        <fieldUsage x="-1"/>
        <fieldUsage x="6"/>
      </fieldsUsage>
    </cacheHierarchy>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67361109" createdVersion="8" refreshedVersion="8" minRefreshableVersion="3" recordCount="0" supportSubquery="1" supportAdvancedDrill="1" xr:uid="{C04B8179-9354-4E60-B0BE-7FA8E9F8EA40}">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TIF_Reporting].[Vehicle indicator].[Vehicle indicator]" caption="Vehicle indicator" numFmtId="0" hierarchy="446" level="1">
      <sharedItems count="2">
        <s v="[TIF_Reporting].[Vehicle indicator].&amp;[False]" c="FALSE"/>
        <s v="[TIF_Reporting].[Vehicle indicator].&amp;[True]" c="TRUE"/>
      </sharedItems>
    </cacheField>
    <cacheField name="[dim_Vehicle_Type].[Vehicle_Type_High_Level_Title].[Vehicle_Type_High_Level_Title]" caption="Vehicle_Type_High_Level_Title" numFmtId="0" hierarchy="244" level="1">
      <sharedItems count="10">
        <s v="[dim_Vehicle_Type].[Vehicle_Type_High_Level_Title].&amp;[Agriculture vehicle]" c="Agriculture vehicle"/>
        <s v="[dim_Vehicle_Type].[Vehicle_Type_High_Level_Title].&amp;[Aircraft]" c="Aircraft"/>
        <s v="[dim_Vehicle_Type].[Vehicle_Type_High_Level_Title].&amp;[Heavy vehicle]" c="Heavy vehicle"/>
        <s v="[dim_Vehicle_Type].[Vehicle_Type_High_Level_Title].&amp;[Lifting and moving vehicle ]" c="Lifting and moving vehicle "/>
        <s v="[dim_Vehicle_Type].[Vehicle_Type_High_Level_Title].&amp;[Light vehicle]" c="Light vehicle"/>
        <s v="[dim_Vehicle_Type].[Vehicle_Type_High_Level_Title].&amp;[Motorbike and scooter]" c="Motorbike and scooter"/>
        <s v="[dim_Vehicle_Type].[Vehicle_Type_High_Level_Title].&amp;[Watercraft]" c="Watercraft"/>
        <s v="[dim_Vehicle_Type].[Vehicle_Type_High_Level_Title].&amp;[Other vehicle]" c="Other vehicle"/>
        <s v="[dim_Vehicle_Type].[Vehicle_Type_High_Level_Title].&amp;[Unknown]" c="Unknown"/>
        <s v="[dim_Vehicle_Type].[Vehicle_Type_High_Level_Title].&amp;[Not applicable]" c="Not applicable"/>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2" memberValueDatatype="130" unbalanced="0">
      <fieldsUsage count="2">
        <fieldUsage x="-1"/>
        <fieldUsage x="7"/>
      </fieldsUsage>
    </cacheHierarchy>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2" memberValueDatatype="11" unbalanced="0">
      <fieldsUsage count="2">
        <fieldUsage x="-1"/>
        <fieldUsage x="6"/>
      </fieldsUsage>
    </cacheHierarchy>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75925922" createdVersion="8" refreshedVersion="8" minRefreshableVersion="3" recordCount="0" supportSubquery="1" supportAdvancedDrill="1" xr:uid="{230BB13B-F8D0-4DEF-8A0F-07ABA6FFB19E}">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TIF_Reporting].[Vehicle indicator].[Vehicle indicator]" caption="Vehicle indicator" numFmtId="0" hierarchy="446" level="1">
      <sharedItems count="2">
        <s v="[TIF_Reporting].[Vehicle indicator].&amp;[False]" c="FALSE"/>
        <s v="[TIF_Reporting].[Vehicle indicator].&amp;[True]" c="TRUE"/>
      </sharedItems>
    </cacheField>
    <cacheField name="[dim_Vehicle_Type].[Vehicle_Type_High_Level_Title].[Vehicle_Type_High_Level_Title]" caption="Vehicle_Type_High_Level_Title" numFmtId="0" hierarchy="244" level="1">
      <sharedItems count="10">
        <s v="[dim_Vehicle_Type].[Vehicle_Type_High_Level_Title].&amp;[Agriculture vehicle]" c="Agriculture vehicle"/>
        <s v="[dim_Vehicle_Type].[Vehicle_Type_High_Level_Title].&amp;[Aircraft]" c="Aircraft"/>
        <s v="[dim_Vehicle_Type].[Vehicle_Type_High_Level_Title].&amp;[Heavy vehicle]" c="Heavy vehicle"/>
        <s v="[dim_Vehicle_Type].[Vehicle_Type_High_Level_Title].&amp;[Lifting and moving vehicle ]" c="Lifting and moving vehicle "/>
        <s v="[dim_Vehicle_Type].[Vehicle_Type_High_Level_Title].&amp;[Light vehicle]" c="Light vehicle"/>
        <s v="[dim_Vehicle_Type].[Vehicle_Type_High_Level_Title].&amp;[Motorbike and scooter]" c="Motorbike and scooter"/>
        <s v="[dim_Vehicle_Type].[Vehicle_Type_High_Level_Title].&amp;[Watercraft]" c="Watercraft"/>
        <s v="[dim_Vehicle_Type].[Vehicle_Type_High_Level_Title].&amp;[Other vehicle]" c="Other vehicle"/>
        <s v="[dim_Vehicle_Type].[Vehicle_Type_High_Level_Title].&amp;[Unknown]" c="Unknown"/>
        <s v="[dim_Vehicle_Type].[Vehicle_Type_High_Level_Title].&amp;[Not applicable]" c="Not applicable"/>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2" memberValueDatatype="130" unbalanced="0">
      <fieldsUsage count="2">
        <fieldUsage x="-1"/>
        <fieldUsage x="7"/>
      </fieldsUsage>
    </cacheHierarchy>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2" memberValueDatatype="11" unbalanced="0">
      <fieldsUsage count="2">
        <fieldUsage x="-1"/>
        <fieldUsage x="6"/>
      </fieldsUsage>
    </cacheHierarchy>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85069444" createdVersion="8" refreshedVersion="8" minRefreshableVersion="3" recordCount="0" supportSubquery="1" supportAdvancedDrill="1" xr:uid="{ABEB6C30-6D8D-48E5-A53B-5D1E281C19A7}">
  <cacheSource type="external" connectionId="1"/>
  <cacheFields count="7">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dim_State].[State_Full].[State_Full]" caption="State_Full" numFmtId="0" hierarchy="146" level="1">
      <sharedItems count="8">
        <s v="[dim_State].[State_Full].&amp;[New South Wales]" c="New South Wales"/>
        <s v="[dim_State].[State_Full].&amp;[Victoria]" c="Victoria"/>
        <s v="[dim_State].[State_Full].&amp;[Queensland]" c="Queensland"/>
        <s v="[dim_State].[State_Full].&amp;[South Australia]" c="South Australia"/>
        <s v="[dim_State].[State_Full].&amp;[Western Australia]" c="Western Australia"/>
        <s v="[dim_State].[State_Full].&amp;[Tasmania]" c="Tasmania"/>
        <s v="[dim_State].[State_Full].&amp;[Northern Territory]" c="Northern Territory"/>
        <s v="[dim_State].[State_Full].&amp;[Australian Capital Territory]" c="Australian Capital Territory"/>
      </sharedItems>
    </cacheField>
    <cacheField name="[Measures].[Fatalities_rate_Ind_Fin_NP]" caption="Fatalities_rate_Ind_Fin_NP" numFmtId="0" hierarchy="457" level="32767"/>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2" memberValueDatatype="130" unbalanced="0">
      <fieldsUsage count="2">
        <fieldUsage x="-1"/>
        <fieldUsage x="5"/>
      </fieldsUsage>
    </cacheHierarchy>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oneField="1">
      <fieldsUsage count="1">
        <fieldUsage x="6"/>
      </fieldsUsage>
    </cacheHierarchy>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099189815" createdVersion="8" refreshedVersion="8" minRefreshableVersion="3" recordCount="0" supportSubquery="1" supportAdvancedDrill="1" xr:uid="{BA84C6D2-29C7-4A93-A856-CD5791148722}">
  <cacheSource type="external" connectionId="1"/>
  <cacheFields count="7">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ANZSIC_3digit].[NFD_2digit_Flag].[NFD_2digit_Flag]" caption="NFD_2digit_Flag" numFmtId="0" hierarchy="97" level="1">
      <sharedItems containsSemiMixedTypes="0" containsString="0"/>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rate_Ind_Fin_NP]" caption="Fatalities_rate_Ind_Fin_NP" numFmtId="0" hierarchy="457" level="32767"/>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2" memberValueDatatype="20" unbalanced="0">
      <fieldsUsage count="2">
        <fieldUsage x="-1"/>
        <fieldUsage x="3"/>
      </fieldsUsage>
    </cacheHierarchy>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5"/>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4"/>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oneField="1">
      <fieldsUsage count="1">
        <fieldUsage x="6"/>
      </fieldsUsage>
    </cacheHierarchy>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09953706" createdVersion="8" refreshedVersion="8" minRefreshableVersion="3" recordCount="0" supportSubquery="1" supportAdvancedDrill="1" xr:uid="{8B30EAF4-1FC6-4809-A96F-1F0EBF20A3A4}">
  <cacheSource type="external" connectionId="1"/>
  <cacheFields count="6">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IC_3digit].[NFD_2digit_Flag].[NFD_2digit_Flag]" caption="NFD_2digit_Flag" numFmtId="0" hierarchy="97" level="1">
      <sharedItems containsSemiMixedTypes="0" containsString="0"/>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2" memberValueDatatype="20" unbalanced="0">
      <fieldsUsage count="2">
        <fieldUsage x="-1"/>
        <fieldUsage x="5"/>
      </fieldsUsage>
    </cacheHierarchy>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22337961" createdVersion="8" refreshedVersion="8" minRefreshableVersion="3" recordCount="0" supportSubquery="1" supportAdvancedDrill="1" xr:uid="{FDEA9F6F-3E6B-42EA-B1E0-AE8A90E81FDA}">
  <cacheSource type="external" connectionId="1"/>
  <cacheFields count="6">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ANZSIC_3digit].[NFD_2digit_Flag].[NFD_2digit_Flag]" caption="NFD_2digit_Flag" numFmtId="0" hierarchy="97" level="1">
      <sharedItems containsSemiMixedTypes="0" containsString="0"/>
    </cacheField>
    <cacheField name="[Measures].[Fatalities_rate_Ind_Cal_NP]" caption="Fatalities_rate_Ind_Cal_NP" numFmtId="0" hierarchy="456" level="32767"/>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2" memberValueDatatype="20" unbalanced="0">
      <fieldsUsage count="2">
        <fieldUsage x="-1"/>
        <fieldUsage x="4"/>
      </fieldsUsage>
    </cacheHierarchy>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oneField="1">
      <fieldsUsage count="1">
        <fieldUsage x="5"/>
      </fieldsUsage>
    </cacheHierarchy>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3333333" createdVersion="8" refreshedVersion="8" minRefreshableVersion="3" recordCount="0" supportSubquery="1" supportAdvancedDrill="1" xr:uid="{3816A92E-D43D-4915-AEAC-FE2C25406CAE}">
  <cacheSource type="external" connectionId="1"/>
  <cacheFields count="7">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ANZSIC_3digit].[NFD_2digit_Flag].[NFD_2digit_Flag]" caption="NFD_2digit_Flag" numFmtId="0" hierarchy="97" level="1">
      <sharedItems containsSemiMixedTypes="0" containsString="0"/>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2" memberValueDatatype="20" unbalanced="0">
      <fieldsUsage count="2">
        <fieldUsage x="-1"/>
        <fieldUsage x="3"/>
      </fieldsUsage>
    </cacheHierarchy>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5"/>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4"/>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6"/>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43402775" createdVersion="8" refreshedVersion="8" minRefreshableVersion="3" recordCount="0" supportSubquery="1" supportAdvancedDrill="1" xr:uid="{3E68451B-872C-4FFC-AD20-67B1DB26DB9E}">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33" level="1">
      <sharedItems count="43">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dim_ANZSCO].[NFD_2digit_Flag].[NFD_2digit_Flag]" caption="NFD_2digit_Flag" numFmtId="0" hierarchy="48" level="1">
      <sharedItems containsSemiMixedTypes="0" containsString="0"/>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6"/>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2" memberValueDatatype="20" unbalanced="0">
      <fieldsUsage count="2">
        <fieldUsage x="-1"/>
        <fieldUsage x="7"/>
      </fieldsUsage>
    </cacheHierarchy>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55324075" createdVersion="8" refreshedVersion="8" minRefreshableVersion="3" recordCount="0" supportSubquery="1" supportAdvancedDrill="1" xr:uid="{6F2C30A5-AE5D-48EC-B6D5-321D7BF58905}">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33" level="1">
      <sharedItems count="43">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dim_ANZSCO].[NFD_2digit_Flag].[NFD_2digit_Flag]" caption="NFD_2digit_Flag" numFmtId="0" hierarchy="48" level="1">
      <sharedItems containsSemiMixedTypes="0" containsString="0"/>
    </cacheField>
    <cacheField name="[Measures].[Fatalities_rate_Occ_Cal_NP]" caption="Fatalities_rate_Occ_Cal_NP" numFmtId="0" hierarchy="458" level="32767"/>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4"/>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5"/>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2" memberValueDatatype="20" unbalanced="0">
      <fieldsUsage count="2">
        <fieldUsage x="-1"/>
        <fieldUsage x="6"/>
      </fieldsUsage>
    </cacheHierarchy>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oneField="1">
      <fieldsUsage count="1">
        <fieldUsage x="7"/>
      </fieldsUsage>
    </cacheHierarchy>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67361114" createdVersion="8" refreshedVersion="8" minRefreshableVersion="3" recordCount="0" supportSubquery="1" supportAdvancedDrill="1" xr:uid="{DE1B4AA3-F79B-4E3D-BA09-DF6724BA8CAE}">
  <cacheSource type="external" connectionId="1"/>
  <cacheFields count="9">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33" level="1">
      <sharedItems count="43">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Measures].[Fatalities_rate_Occ_Fin_NP]" caption="Fatalities_rate_Occ_Fin_NP" numFmtId="0" hierarchy="459" level="32767"/>
    <cacheField name="[dim_ANZSCO].[NFD_2digit_Flag].[NFD_2digit_Flag]" caption="NFD_2digit_Flag" numFmtId="0" hierarchy="48" level="1">
      <sharedItems containsSemiMixedTypes="0" containsString="0"/>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6"/>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2" memberValueDatatype="20" unbalanced="0">
      <fieldsUsage count="2">
        <fieldUsage x="-1"/>
        <fieldUsage x="8"/>
      </fieldsUsage>
    </cacheHierarchy>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oneField="1">
      <fieldsUsage count="1">
        <fieldUsage x="7"/>
      </fieldsUsage>
    </cacheHierarchy>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77777775" createdVersion="8" refreshedVersion="8" minRefreshableVersion="3" recordCount="0" supportSubquery="1" supportAdvancedDrill="1" xr:uid="{7B993728-99E3-4198-8AC4-28AD381A8C72}">
  <cacheSource type="external" connectionId="1"/>
  <cacheFields count="9">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ANZSCO].[ANZSCO_2digit].[ANZSCO_2digit]" caption="ANZSCO_2digit" numFmtId="0" hierarchy="33" level="1">
      <sharedItems count="43">
        <s v="[dim_ANZSCO].[ANZSCO_2digit].&amp;[11 Chief executives, general managers and legislators]" c="11 Chief executives, general managers and legislators"/>
        <s v="[dim_ANZSCO].[ANZSCO_2digit].&amp;[12 Farmers and farm managers]" c="12 Farmers and farm managers"/>
        <s v="[dim_ANZSCO].[ANZSCO_2digit].&amp;[13 Specialist managers]" c="13 Specialist managers"/>
        <s v="[dim_ANZSCO].[ANZSCO_2digit].&amp;[14 Hospitality, retail and service managers]" c="14 Hospitality, retail and service managers"/>
        <s v="[dim_ANZSCO].[ANZSCO_2digit].&amp;[21 Arts and media professionals]" c="21 Arts and media professionals"/>
        <s v="[dim_ANZSCO].[ANZSCO_2digit].&amp;[22 Business, human resource and marketing professionals]" c="22 Business, human resource and marketing professionals"/>
        <s v="[dim_ANZSCO].[ANZSCO_2digit].&amp;[23 Design, engineering, science and transport professionals]" c="23 Design, engineering, science and transport professionals"/>
        <s v="[dim_ANZSCO].[ANZSCO_2digit].&amp;[24 Education professionals]" c="24 Education professionals"/>
        <s v="[dim_ANZSCO].[ANZSCO_2digit].&amp;[25 Health professionals]" c="25 Health professionals"/>
        <s v="[dim_ANZSCO].[ANZSCO_2digit].&amp;[26 ICT professionals]" c="26 ICT professionals"/>
        <s v="[dim_ANZSCO].[ANZSCO_2digit].&amp;[27 Legal, social and welfare professionals]" c="27 Legal, social and welfare professionals"/>
        <s v="[dim_ANZSCO].[ANZSCO_2digit].&amp;[31 Engineering, ICT and science technicians]" c="31 Engineering, ICT and science technicians"/>
        <s v="[dim_ANZSCO].[ANZSCO_2digit].&amp;[32 Automotive and engineering trades workers]" c="32 Automotive and engineering trades workers"/>
        <s v="[dim_ANZSCO].[ANZSCO_2digit].&amp;[33 Construction trades workers]" c="33 Construction trades workers"/>
        <s v="[dim_ANZSCO].[ANZSCO_2digit].&amp;[34 Electrotechnology and telecommunications trades workers]" c="34 Electrotechnology and telecommunications trades workers"/>
        <s v="[dim_ANZSCO].[ANZSCO_2digit].&amp;[35 Food trades workers]" c="35 Food trades workers"/>
        <s v="[dim_ANZSCO].[ANZSCO_2digit].&amp;[36 Skilled animal and horticultural workers]" c="36 Skilled animal and horticultural workers"/>
        <s v="[dim_ANZSCO].[ANZSCO_2digit].&amp;[39 Other technicians and trades workers]" c="39 Other technicians and trades workers"/>
        <s v="[dim_ANZSCO].[ANZSCO_2digit].&amp;[41 Health and welfare support workers]" c="41 Health and welfare support workers"/>
        <s v="[dim_ANZSCO].[ANZSCO_2digit].&amp;[42 Carers and aides]" c="42 Carers and aides"/>
        <s v="[dim_ANZSCO].[ANZSCO_2digit].&amp;[43 Hospitality workers]" c="43 Hospitality workers"/>
        <s v="[dim_ANZSCO].[ANZSCO_2digit].&amp;[44 Protective service workers]" c="44 Protective service workers"/>
        <s v="[dim_ANZSCO].[ANZSCO_2digit].&amp;[45 Sports and personal service workers]" c="45 Sports and personal service workers"/>
        <s v="[dim_ANZSCO].[ANZSCO_2digit].&amp;[51 Office managers and program administrators]" c="51 Office managers and program administrators"/>
        <s v="[dim_ANZSCO].[ANZSCO_2digit].&amp;[52 Personal assistants and secretaries]" c="52 Personal assistants and secretaries"/>
        <s v="[dim_ANZSCO].[ANZSCO_2digit].&amp;[53 General clerical workers]" c="53 General clerical workers"/>
        <s v="[dim_ANZSCO].[ANZSCO_2digit].&amp;[54 Inquiry clerks and receptionists]" c="54 Inquiry clerks and receptionists"/>
        <s v="[dim_ANZSCO].[ANZSCO_2digit].&amp;[55 Numerical clerks]" c="55 Numerical clerks"/>
        <s v="[dim_ANZSCO].[ANZSCO_2digit].&amp;[56 Clerical and office support workers]" c="56 Clerical and office support workers"/>
        <s v="[dim_ANZSCO].[ANZSCO_2digit].&amp;[59 Other clerical and administrative workers]" c="59 Other clerical and administrative workers"/>
        <s v="[dim_ANZSCO].[ANZSCO_2digit].&amp;[61 Sales representatives and agents]" c="61 Sales representatives and agents"/>
        <s v="[dim_ANZSCO].[ANZSCO_2digit].&amp;[62 Sales assistants and salespersons]" c="62 Sales assistants and salespersons"/>
        <s v="[dim_ANZSCO].[ANZSCO_2digit].&amp;[63 Sales support workers]" c="63 Sales support workers"/>
        <s v="[dim_ANZSCO].[ANZSCO_2digit].&amp;[71 Machine and stationary plant operators]" c="71 Machine and stationary plant operators"/>
        <s v="[dim_ANZSCO].[ANZSCO_2digit].&amp;[72 Mobile plant operators]" c="72 Mobile plant operators"/>
        <s v="[dim_ANZSCO].[ANZSCO_2digit].&amp;[73 Road and rail drivers]" c="73 Road and rail drivers"/>
        <s v="[dim_ANZSCO].[ANZSCO_2digit].&amp;[74 Storepersons]" c="74 Storepersons"/>
        <s v="[dim_ANZSCO].[ANZSCO_2digit].&amp;[81 Cleaners and laundry workers]" c="81 Cleaners and laundry workers"/>
        <s v="[dim_ANZSCO].[ANZSCO_2digit].&amp;[82 Construction and mining labourers]" c="82 Construction and mining labourers"/>
        <s v="[dim_ANZSCO].[ANZSCO_2digit].&amp;[83 Factory process workers]" c="83 Factory process workers"/>
        <s v="[dim_ANZSCO].[ANZSCO_2digit].&amp;[84 Farm, forestry and garden workers]" c="84 Farm, forestry and garden workers"/>
        <s v="[dim_ANZSCO].[ANZSCO_2digit].&amp;[85 Food preparation assistants]" c="85 Food preparation assistants"/>
        <s v="[dim_ANZSCO].[ANZSCO_2digit].&amp;[89 Other labourers]" c="89 Other labourers"/>
      </sharedItems>
    </cacheField>
    <cacheField name="[dim_ANZSCO].[NFD_2digit_Flag].[NFD_2digit_Flag]" caption="NFD_2digit_Flag" numFmtId="0" hierarchy="48" level="1">
      <sharedItems containsSemiMixedTypes="0" containsString="0"/>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6"/>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2" memberValueDatatype="130" unbalanced="0">
      <fieldsUsage count="2">
        <fieldUsage x="-1"/>
        <fieldUsage x="7"/>
      </fieldsUsage>
    </cacheHierarchy>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2" memberValueDatatype="20" unbalanced="0">
      <fieldsUsage count="2">
        <fieldUsage x="-1"/>
        <fieldUsage x="8"/>
      </fieldsUsage>
    </cacheHierarchy>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8784722" createdVersion="8" refreshedVersion="8" minRefreshableVersion="3" recordCount="0" supportSubquery="1" supportAdvancedDrill="1" xr:uid="{232586A1-E262-4095-8DF9-502FA9C0F078}">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TOOCS_Mechanism].[Sub_Major_Group].[Sub_Major_Group]" caption="Sub_Major_Group" numFmtId="0" hierarchy="205" level="1">
      <sharedItems count="56">
        <s v="[dim_TOOCS_Mechanism].[Sub_Major_Group].&amp;[01 Falls from a height]" c="01 Falls from a height"/>
        <s v="[dim_TOOCS_Mechanism].[Sub_Major_Group].&amp;[02 Falls on the same level]" c="02 Falls on the same level"/>
        <s v="[dim_TOOCS_Mechanism].[Sub_Major_Group].&amp;[03 Stepping, kneeling or sitting on objects]" c="03 Stepping, kneeling or sitting on objects"/>
        <s v="[dim_TOOCS_Mechanism].[Sub_Major_Group].&amp;[11 Hitting stationary objects]" c="11 Hitting stationary objects"/>
        <s v="[dim_TOOCS_Mechanism].[Sub_Major_Group].&amp;[12 Hitting moving objects]" c="12 Hitting moving objects"/>
        <s v="[dim_TOOCS_Mechanism].[Sub_Major_Group].&amp;[13 Rubbing and chafing]" c="13 Rubbing and chafing"/>
        <s v="[dim_TOOCS_Mechanism].[Sub_Major_Group].&amp;[21 Being hit by falling objects]" c="21 Being hit by falling objects"/>
        <s v="[dim_TOOCS_Mechanism].[Sub_Major_Group].&amp;[22 Being bitten by an animal]" c="22 Being bitten by an animal"/>
        <s v="[dim_TOOCS_Mechanism].[Sub_Major_Group].&amp;[23 Being hit by an animal]" c="23 Being hit by an animal"/>
        <s v="[dim_TOOCS_Mechanism].[Sub_Major_Group].&amp;[24 Being hit by a person accidentally]" c="24 Being hit by a person accidentally"/>
        <s v="[dim_TOOCS_Mechanism].[Sub_Major_Group].&amp;[25 Being trapped by moving machinery or equipment]" c="25 Being trapped by moving machinery or equipment"/>
        <s v="[dim_TOOCS_Mechanism].[Sub_Major_Group].&amp;[26 Being trapped between stationary and moving objects]" c="26 Being trapped between stationary and moving objects"/>
        <s v="[dim_TOOCS_Mechanism].[Sub_Major_Group].&amp;[27 Exposure to mechanical vibration]" c="27 Exposure to mechanical vibration"/>
        <s v="[dim_TOOCS_Mechanism].[Sub_Major_Group].&amp;[28 Being hit by moving objects]" c="28 Being hit by moving objects"/>
        <s v="[dim_TOOCS_Mechanism].[Sub_Major_Group].&amp;[29 Being assaulted by a person or persons]" c="29 Being assaulted by a person or persons"/>
        <s v="[dim_TOOCS_Mechanism].[Sub_Major_Group].&amp;[31 Exposure to single, sudden sound]" c="31 Exposure to single, sudden sound"/>
        <s v="[dim_TOOCS_Mechanism].[Sub_Major_Group].&amp;[32 Long term exposure to sounds]" c="32 Long term exposure to sounds"/>
        <s v="[dim_TOOCS_Mechanism].[Sub_Major_Group].&amp;[38 Explosion]" c="38 Explosion"/>
        <s v="[dim_TOOCS_Mechanism].[Sub_Major_Group].&amp;[39 Other variations in pressure]" c="39 Other variations in pressure"/>
        <s v="[dim_TOOCS_Mechanism].[Sub_Major_Group].&amp;[41 Muscular stress while lifting, carrying, or putting down objects]" c="41 Muscular stress while lifting, carrying, or putting down objects"/>
        <s v="[dim_TOOCS_Mechanism].[Sub_Major_Group].&amp;[42 Muscular stress while handling objects other than lifting, carrying or putting down]" c="42 Muscular stress while handling objects other than lifting, carrying or putting down"/>
        <s v="[dim_TOOCS_Mechanism].[Sub_Major_Group].&amp;[43 Muscular stress with no objects being handled]" c="43 Muscular stress with no objects being handled"/>
        <s v="[dim_TOOCS_Mechanism].[Sub_Major_Group].&amp;[44 Repetitive movement, low muscle loading]" c="44 Repetitive movement, low muscle loading"/>
        <s v="[dim_TOOCS_Mechanism].[Sub_Major_Group].&amp;[51 Contact with hot objects]" c="51 Contact with hot objects"/>
        <s v="[dim_TOOCS_Mechanism].[Sub_Major_Group].&amp;[52 Contact with cold objects]" c="52 Contact with cold objects"/>
        <s v="[dim_TOOCS_Mechanism].[Sub_Major_Group].&amp;[53 Exposure to environmental heat]" c="53 Exposure to environmental heat"/>
        <s v="[dim_TOOCS_Mechanism].[Sub_Major_Group].&amp;[54 Exposure to environmental cold]" c="54 Exposure to environmental cold"/>
        <s v="[dim_TOOCS_Mechanism].[Sub_Major_Group].&amp;[55 Exposure to non-ionising radiation]" c="55 Exposure to non-ionising radiation"/>
        <s v="[dim_TOOCS_Mechanism].[Sub_Major_Group].&amp;[56 Exposure to ionising radiation]" c="56 Exposure to ionising radiation"/>
        <s v="[dim_TOOCS_Mechanism].[Sub_Major_Group].&amp;[57 Contact with electricity]" c="57 Contact with electricity"/>
        <s v="[dim_TOOCS_Mechanism].[Sub_Major_Group].&amp;[58 Drowning/immersion]" c="58 Drowning/immersion"/>
        <s v="[dim_TOOCS_Mechanism].[Sub_Major_Group].&amp;[59 Exposure to other and unspecified environmental factors]" c="59 Exposure to other and unspecified environmental factors"/>
        <s v="[dim_TOOCS_Mechanism].[Sub_Major_Group].&amp;[61 Single contact with chemical or substance]" c="61 Single contact with chemical or substance"/>
        <s v="[dim_TOOCS_Mechanism].[Sub_Major_Group].&amp;[62 Long term contact with chemicals or substances]" c="62 Long term contact with chemicals or substances"/>
        <s v="[dim_TOOCS_Mechanism].[Sub_Major_Group].&amp;[63 Insect and spider bites and stings]" c="63 Insect and spider bites and stings"/>
        <s v="[dim_TOOCS_Mechanism].[Sub_Major_Group].&amp;[64 Contact with poisonous parts of plant or marine life]" c="64 Contact with poisonous parts of plant or marine life"/>
        <s v="[dim_TOOCS_Mechanism].[Sub_Major_Group].&amp;[69 Other and unspecified contact with chemical or substance]" c="69 Other and unspecified contact with chemical or substance"/>
        <s v="[dim_TOOCS_Mechanism].[Sub_Major_Group].&amp;[71 Contact with, or exposure to, biological factors of non-human origin]" c="71 Contact with, or exposure to, biological factors of non-human origin"/>
        <s v="[dim_TOOCS_Mechanism].[Sub_Major_Group].&amp;[72 Contact with, or exposure to, biological factors of human origin]" c="72 Contact with, or exposure to, biological factors of human origin"/>
        <s v="[dim_TOOCS_Mechanism].[Sub_Major_Group].&amp;[79 Contact with, or exposure to, biological factors of unknown origin]" c="79 Contact with, or exposure to, biological factors of unknown origin"/>
        <s v="[dim_TOOCS_Mechanism].[Sub_Major_Group].&amp;[80 Sexual harassment]" c="80 Sexual harassment"/>
        <s v="[dim_TOOCS_Mechanism].[Sub_Major_Group].&amp;[81 Exposure to a traumatic event]" c="81 Exposure to a traumatic event"/>
        <s v="[dim_TOOCS_Mechanism].[Sub_Major_Group].&amp;[82 Exposure to violence and harassment]" c="82 Exposure to violence and harassment"/>
        <s v="[dim_TOOCS_Mechanism].[Sub_Major_Group].&amp;[83 Other harassment not further defined]" c="83 Other harassment not further defined"/>
        <s v="[dim_TOOCS_Mechanism].[Sub_Major_Group].&amp;[84 Work pressure]" c="84 Work pressure"/>
        <s v="[dim_TOOCS_Mechanism].[Sub_Major_Group].&amp;[85 Suicide or attempted suicide]" c="85 Suicide or attempted suicide"/>
        <s v="[dim_TOOCS_Mechanism].[Sub_Major_Group].&amp;[86 Other mental stress factors]" c="86 Other mental stress factors"/>
        <s v="[dim_TOOCS_Mechanism].[Sub_Major_Group].&amp;[87 Work related harassment and/or workplace bullying]" c="87 Work related harassment and/or workplace bullying"/>
        <s v="[dim_TOOCS_Mechanism].[Sub_Major_Group].&amp;[88 Racial harassment]" c="88 Racial harassment"/>
        <s v="[dim_TOOCS_Mechanism].[Sub_Major_Group].&amp;[89 Mental stress related to novel coronavirus (COVID-19)]" c="89 Mental stress related to novel coronavirus (COVID-19)"/>
        <s v="[dim_TOOCS_Mechanism].[Sub_Major_Group].&amp;[8_ Mental stress not further defined]" c="8_ Mental stress not further defined"/>
        <s v="[dim_TOOCS_Mechanism].[Sub_Major_Group].&amp;[91 Slide or cave-in]" c="91 Slide or cave-in"/>
        <s v="[dim_TOOCS_Mechanism].[Sub_Major_Group].&amp;[92 Vehicle incident]" c="92 Vehicle incident"/>
        <s v="[dim_TOOCS_Mechanism].[Sub_Major_Group].&amp;[93 Rollover]" c="93 Rollover"/>
        <s v="[dim_TOOCS_Mechanism].[Sub_Major_Group].&amp;[98 Other and multiple mechanisms of incident]" c="98 Other and multiple mechanisms of incident"/>
        <s v="[dim_TOOCS_Mechanism].[Sub_Major_Group].&amp;[99 Unspecified mechanisms of incident]" c="99 Unspecified mechanisms of incident"/>
      </sharedItems>
    </cacheField>
    <cacheField name="[dim_TOOCS_Mechanism].[Major_Group].[Major_Group]" caption="Major_Group" numFmtId="0" hierarchy="198" level="1">
      <sharedItems count="10">
        <s v="[dim_TOOCS_Mechanism].[Major_Group].&amp;[0 Falls, trips and slips of a person]" c="0 Falls, trips and slips of a person"/>
        <s v="[dim_TOOCS_Mechanism].[Major_Group].&amp;[1 Hitting objects with a part of the body]" c="1 Hitting objects with a part of the body"/>
        <s v="[dim_TOOCS_Mechanism].[Major_Group].&amp;[2 Being hit by moving objects]" c="2 Being hit by moving objects"/>
        <s v="[dim_TOOCS_Mechanism].[Major_Group].&amp;[3 Sound and pressure]" c="3 Sound and pressure"/>
        <s v="[dim_TOOCS_Mechanism].[Major_Group].&amp;[4 Body stressing]" c="4 Body stressing"/>
        <s v="[dim_TOOCS_Mechanism].[Major_Group].&amp;[5 Heat, electricity and other environmental factors]" c="5 Heat, electricity and other environmental factors"/>
        <s v="[dim_TOOCS_Mechanism].[Major_Group].&amp;[6 Chemicals and other substances]" c="6 Chemicals and other substances"/>
        <s v="[dim_TOOCS_Mechanism].[Major_Group].&amp;[7 Biological factors]" c="7 Biological factors"/>
        <s v="[dim_TOOCS_Mechanism].[Major_Group].&amp;[8 Mental stress]" c="8 Mental stress"/>
        <s v="[dim_TOOCS_Mechanism].[Major_Group].&amp;[9 Vehicle incidents and other]" c="9 Vehicle incidents and other"/>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2" memberValueDatatype="130" unbalanced="0">
      <fieldsUsage count="2">
        <fieldUsage x="-1"/>
        <fieldUsage x="7"/>
      </fieldsUsage>
    </cacheHierarchy>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2" memberValueDatatype="130" unbalanced="0">
      <fieldsUsage count="2">
        <fieldUsage x="-1"/>
        <fieldUsage x="6"/>
      </fieldsUsage>
    </cacheHierarchy>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197453703" createdVersion="8" refreshedVersion="8" minRefreshableVersion="3" recordCount="0" supportSubquery="1" supportAdvancedDrill="1" xr:uid="{A3FBCBA9-630F-4AE5-B3CB-5AA9ACFD8A29}">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dim_TOOCS_Mechanism].[Major_Group].[Major_Group]" caption="Major_Group" numFmtId="0" hierarchy="198" level="1">
      <sharedItems count="10">
        <s v="[dim_TOOCS_Mechanism].[Major_Group].&amp;[0 Falls, trips and slips of a person]" c="0 Falls, trips and slips of a person"/>
        <s v="[dim_TOOCS_Mechanism].[Major_Group].&amp;[1 Hitting objects with a part of the body]" c="1 Hitting objects with a part of the body"/>
        <s v="[dim_TOOCS_Mechanism].[Major_Group].&amp;[2 Being hit by moving objects]" c="2 Being hit by moving objects"/>
        <s v="[dim_TOOCS_Mechanism].[Major_Group].&amp;[3 Sound and pressure]" c="3 Sound and pressure"/>
        <s v="[dim_TOOCS_Mechanism].[Major_Group].&amp;[4 Body stressing]" c="4 Body stressing"/>
        <s v="[dim_TOOCS_Mechanism].[Major_Group].&amp;[5 Heat, electricity and other environmental factors]" c="5 Heat, electricity and other environmental factors"/>
        <s v="[dim_TOOCS_Mechanism].[Major_Group].&amp;[6 Chemicals and other substances]" c="6 Chemicals and other substances"/>
        <s v="[dim_TOOCS_Mechanism].[Major_Group].&amp;[7 Biological factors]" c="7 Biological factors"/>
        <s v="[dim_TOOCS_Mechanism].[Major_Group].&amp;[8 Mental stress]" c="8 Mental stress"/>
        <s v="[dim_TOOCS_Mechanism].[Major_Group].&amp;[9 Vehicle incidents and other]" c="9 Vehicle incidents and other"/>
      </sharedItems>
    </cacheField>
    <cacheField name="[dim_TOOCS_Mechanism].[Sub_Major_Group].[Sub_Major_Group]" caption="Sub_Major_Group" numFmtId="0" hierarchy="205" level="1">
      <sharedItems count="56">
        <s v="[dim_TOOCS_Mechanism].[Sub_Major_Group].&amp;[01 Falls from a height]" c="01 Falls from a height"/>
        <s v="[dim_TOOCS_Mechanism].[Sub_Major_Group].&amp;[02 Falls on the same level]" c="02 Falls on the same level"/>
        <s v="[dim_TOOCS_Mechanism].[Sub_Major_Group].&amp;[03 Stepping, kneeling or sitting on objects]" c="03 Stepping, kneeling or sitting on objects"/>
        <s v="[dim_TOOCS_Mechanism].[Sub_Major_Group].&amp;[11 Hitting stationary objects]" c="11 Hitting stationary objects"/>
        <s v="[dim_TOOCS_Mechanism].[Sub_Major_Group].&amp;[12 Hitting moving objects]" c="12 Hitting moving objects"/>
        <s v="[dim_TOOCS_Mechanism].[Sub_Major_Group].&amp;[13 Rubbing and chafing]" c="13 Rubbing and chafing"/>
        <s v="[dim_TOOCS_Mechanism].[Sub_Major_Group].&amp;[21 Being hit by falling objects]" c="21 Being hit by falling objects"/>
        <s v="[dim_TOOCS_Mechanism].[Sub_Major_Group].&amp;[22 Being bitten by an animal]" c="22 Being bitten by an animal"/>
        <s v="[dim_TOOCS_Mechanism].[Sub_Major_Group].&amp;[23 Being hit by an animal]" c="23 Being hit by an animal"/>
        <s v="[dim_TOOCS_Mechanism].[Sub_Major_Group].&amp;[24 Being hit by a person accidentally]" c="24 Being hit by a person accidentally"/>
        <s v="[dim_TOOCS_Mechanism].[Sub_Major_Group].&amp;[25 Being trapped by moving machinery or equipment]" c="25 Being trapped by moving machinery or equipment"/>
        <s v="[dim_TOOCS_Mechanism].[Sub_Major_Group].&amp;[26 Being trapped between stationary and moving objects]" c="26 Being trapped between stationary and moving objects"/>
        <s v="[dim_TOOCS_Mechanism].[Sub_Major_Group].&amp;[27 Exposure to mechanical vibration]" c="27 Exposure to mechanical vibration"/>
        <s v="[dim_TOOCS_Mechanism].[Sub_Major_Group].&amp;[28 Being hit by moving objects]" c="28 Being hit by moving objects"/>
        <s v="[dim_TOOCS_Mechanism].[Sub_Major_Group].&amp;[29 Being assaulted by a person or persons]" c="29 Being assaulted by a person or persons"/>
        <s v="[dim_TOOCS_Mechanism].[Sub_Major_Group].&amp;[31 Exposure to single, sudden sound]" c="31 Exposure to single, sudden sound"/>
        <s v="[dim_TOOCS_Mechanism].[Sub_Major_Group].&amp;[32 Long term exposure to sounds]" c="32 Long term exposure to sounds"/>
        <s v="[dim_TOOCS_Mechanism].[Sub_Major_Group].&amp;[38 Explosion]" c="38 Explosion"/>
        <s v="[dim_TOOCS_Mechanism].[Sub_Major_Group].&amp;[39 Other variations in pressure]" c="39 Other variations in pressure"/>
        <s v="[dim_TOOCS_Mechanism].[Sub_Major_Group].&amp;[41 Muscular stress while lifting, carrying, or putting down objects]" c="41 Muscular stress while lifting, carrying, or putting down objects"/>
        <s v="[dim_TOOCS_Mechanism].[Sub_Major_Group].&amp;[42 Muscular stress while handling objects other than lifting, carrying or putting down]" c="42 Muscular stress while handling objects other than lifting, carrying or putting down"/>
        <s v="[dim_TOOCS_Mechanism].[Sub_Major_Group].&amp;[43 Muscular stress with no objects being handled]" c="43 Muscular stress with no objects being handled"/>
        <s v="[dim_TOOCS_Mechanism].[Sub_Major_Group].&amp;[44 Repetitive movement, low muscle loading]" c="44 Repetitive movement, low muscle loading"/>
        <s v="[dim_TOOCS_Mechanism].[Sub_Major_Group].&amp;[51 Contact with hot objects]" c="51 Contact with hot objects"/>
        <s v="[dim_TOOCS_Mechanism].[Sub_Major_Group].&amp;[52 Contact with cold objects]" c="52 Contact with cold objects"/>
        <s v="[dim_TOOCS_Mechanism].[Sub_Major_Group].&amp;[53 Exposure to environmental heat]" c="53 Exposure to environmental heat"/>
        <s v="[dim_TOOCS_Mechanism].[Sub_Major_Group].&amp;[54 Exposure to environmental cold]" c="54 Exposure to environmental cold"/>
        <s v="[dim_TOOCS_Mechanism].[Sub_Major_Group].&amp;[55 Exposure to non-ionising radiation]" c="55 Exposure to non-ionising radiation"/>
        <s v="[dim_TOOCS_Mechanism].[Sub_Major_Group].&amp;[56 Exposure to ionising radiation]" c="56 Exposure to ionising radiation"/>
        <s v="[dim_TOOCS_Mechanism].[Sub_Major_Group].&amp;[57 Contact with electricity]" c="57 Contact with electricity"/>
        <s v="[dim_TOOCS_Mechanism].[Sub_Major_Group].&amp;[58 Drowning/immersion]" c="58 Drowning/immersion"/>
        <s v="[dim_TOOCS_Mechanism].[Sub_Major_Group].&amp;[59 Exposure to other and unspecified environmental factors]" c="59 Exposure to other and unspecified environmental factors"/>
        <s v="[dim_TOOCS_Mechanism].[Sub_Major_Group].&amp;[61 Single contact with chemical or substance]" c="61 Single contact with chemical or substance"/>
        <s v="[dim_TOOCS_Mechanism].[Sub_Major_Group].&amp;[62 Long term contact with chemicals or substances]" c="62 Long term contact with chemicals or substances"/>
        <s v="[dim_TOOCS_Mechanism].[Sub_Major_Group].&amp;[63 Insect and spider bites and stings]" c="63 Insect and spider bites and stings"/>
        <s v="[dim_TOOCS_Mechanism].[Sub_Major_Group].&amp;[64 Contact with poisonous parts of plant or marine life]" c="64 Contact with poisonous parts of plant or marine life"/>
        <s v="[dim_TOOCS_Mechanism].[Sub_Major_Group].&amp;[69 Other and unspecified contact with chemical or substance]" c="69 Other and unspecified contact with chemical or substance"/>
        <s v="[dim_TOOCS_Mechanism].[Sub_Major_Group].&amp;[71 Contact with, or exposure to, biological factors of non-human origin]" c="71 Contact with, or exposure to, biological factors of non-human origin"/>
        <s v="[dim_TOOCS_Mechanism].[Sub_Major_Group].&amp;[72 Contact with, or exposure to, biological factors of human origin]" c="72 Contact with, or exposure to, biological factors of human origin"/>
        <s v="[dim_TOOCS_Mechanism].[Sub_Major_Group].&amp;[79 Contact with, or exposure to, biological factors of unknown origin]" c="79 Contact with, or exposure to, biological factors of unknown origin"/>
        <s v="[dim_TOOCS_Mechanism].[Sub_Major_Group].&amp;[80 Sexual harassment]" c="80 Sexual harassment"/>
        <s v="[dim_TOOCS_Mechanism].[Sub_Major_Group].&amp;[81 Exposure to a traumatic event]" c="81 Exposure to a traumatic event"/>
        <s v="[dim_TOOCS_Mechanism].[Sub_Major_Group].&amp;[82 Exposure to violence and harassment]" c="82 Exposure to violence and harassment"/>
        <s v="[dim_TOOCS_Mechanism].[Sub_Major_Group].&amp;[83 Other harassment not further defined]" c="83 Other harassment not further defined"/>
        <s v="[dim_TOOCS_Mechanism].[Sub_Major_Group].&amp;[84 Work pressure]" c="84 Work pressure"/>
        <s v="[dim_TOOCS_Mechanism].[Sub_Major_Group].&amp;[85 Suicide or attempted suicide]" c="85 Suicide or attempted suicide"/>
        <s v="[dim_TOOCS_Mechanism].[Sub_Major_Group].&amp;[86 Other mental stress factors]" c="86 Other mental stress factors"/>
        <s v="[dim_TOOCS_Mechanism].[Sub_Major_Group].&amp;[87 Work related harassment and/or workplace bullying]" c="87 Work related harassment and/or workplace bullying"/>
        <s v="[dim_TOOCS_Mechanism].[Sub_Major_Group].&amp;[88 Racial harassment]" c="88 Racial harassment"/>
        <s v="[dim_TOOCS_Mechanism].[Sub_Major_Group].&amp;[89 Mental stress related to novel coronavirus (COVID-19)]" c="89 Mental stress related to novel coronavirus (COVID-19)"/>
        <s v="[dim_TOOCS_Mechanism].[Sub_Major_Group].&amp;[8_ Mental stress not further defined]" c="8_ Mental stress not further defined"/>
        <s v="[dim_TOOCS_Mechanism].[Sub_Major_Group].&amp;[91 Slide or cave-in]" c="91 Slide or cave-in"/>
        <s v="[dim_TOOCS_Mechanism].[Sub_Major_Group].&amp;[92 Vehicle incident]" c="92 Vehicle incident"/>
        <s v="[dim_TOOCS_Mechanism].[Sub_Major_Group].&amp;[93 Rollover]" c="93 Rollover"/>
        <s v="[dim_TOOCS_Mechanism].[Sub_Major_Group].&amp;[98 Other and multiple mechanisms of incident]" c="98 Other and multiple mechanisms of incident"/>
        <s v="[dim_TOOCS_Mechanism].[Sub_Major_Group].&amp;[99 Unspecified mechanisms of incident]" c="99 Unspecified mechanisms of incident"/>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2" memberValueDatatype="130" unbalanced="0">
      <fieldsUsage count="2">
        <fieldUsage x="-1"/>
        <fieldUsage x="6"/>
      </fieldsUsage>
    </cacheHierarchy>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2" memberValueDatatype="130" unbalanced="0">
      <fieldsUsage count="2">
        <fieldUsage x="-1"/>
        <fieldUsage x="7"/>
      </fieldsUsage>
    </cacheHierarchy>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06712963" createdVersion="8" refreshedVersion="8" minRefreshableVersion="3" recordCount="0" supportSubquery="1" supportAdvancedDrill="1" xr:uid="{93C240AF-71B4-4EF6-8143-0A7AF716520B}">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TOOCS_Breakdown_Agency].[Major_Group].[Major_Group]" caption="Major_Group" numFmtId="0" hierarchy="182" level="1">
      <sharedItems count="9">
        <s v="[dim_TOOCS_Breakdown_Agency].[Major_Group].&amp;[1 Machinery and (mainly) fixed plant]" c="1 Machinery and (mainly) fixed plant"/>
        <s v="[dim_TOOCS_Breakdown_Agency].[Major_Group].&amp;[2 Mobile plant and transport]" c="2 Mobile plant and transport"/>
        <s v="[dim_TOOCS_Breakdown_Agency].[Major_Group].&amp;[3 Powered equipment, tools and appliances]" c="3 Powered equipment, tools and appliances"/>
        <s v="[dim_TOOCS_Breakdown_Agency].[Major_Group].&amp;[4 Non-powered handtools, appliances and equipment]" c="4 Non-powered handtools, appliances and equipment"/>
        <s v="[dim_TOOCS_Breakdown_Agency].[Major_Group].&amp;[5 Chemicals and chemical products]" c="5 Chemicals and chemical products"/>
        <s v="[dim_TOOCS_Breakdown_Agency].[Major_Group].&amp;[6 Materials and substances]" c="6 Materials and substances"/>
        <s v="[dim_TOOCS_Breakdown_Agency].[Major_Group].&amp;[7 Environmental agencies]" c="7 Environmental agencies"/>
        <s v="[dim_TOOCS_Breakdown_Agency].[Major_Group].&amp;[8 Animal, human and biological agencies]" c="8 Animal, human and biological agencies"/>
        <s v="[dim_TOOCS_Breakdown_Agency].[Major_Group].&amp;[9 Other and unspecified agencies]" c="9 Other and unspecified agencies"/>
      </sharedItems>
    </cacheField>
    <cacheField name="[dim_TOOCS_Breakdown_Agency].[Sub_Major_Group].[Sub_Major_Group]" caption="Sub_Major_Group" numFmtId="0" hierarchy="190" level="1">
      <sharedItems count="47">
        <s v="[dim_TOOCS_Breakdown_Agency].[Sub_Major_Group].&amp;[11 Cutting, slicing, sawing machinery]" c="11 Cutting, slicing, sawing machinery"/>
        <s v="[dim_TOOCS_Breakdown_Agency].[Sub_Major_Group].&amp;[12 Crushing, pressing, rolling machinery]" c="12 Crushing, pressing, rolling machinery"/>
        <s v="[dim_TOOCS_Breakdown_Agency].[Sub_Major_Group].&amp;[13 Heating, cooking, baking equipment]" c="13 Heating, cooking, baking equipment"/>
        <s v="[dim_TOOCS_Breakdown_Agency].[Sub_Major_Group].&amp;[14 Cooling refrigeration plant and equipment]" c="14 Cooling refrigeration plant and equipment"/>
        <s v="[dim_TOOCS_Breakdown_Agency].[Sub_Major_Group].&amp;[15 Conveyors and lifting plant]" c="15 Conveyors and lifting plant"/>
        <s v="[dim_TOOCS_Breakdown_Agency].[Sub_Major_Group].&amp;[16 Electrical installation]" c="16 Electrical installation"/>
        <s v="[dim_TOOCS_Breakdown_Agency].[Sub_Major_Group].&amp;[17 Radiation-based equipment]" c="17 Radiation-based equipment"/>
        <s v="[dim_TOOCS_Breakdown_Agency].[Sub_Major_Group].&amp;[18 Filling and bottling/packaging plant]" c="18 Filling and bottling/packaging plant"/>
        <s v="[dim_TOOCS_Breakdown_Agency].[Sub_Major_Group].&amp;[19 Other plant and machinery]" c="19 Other plant and machinery"/>
        <s v="[dim_TOOCS_Breakdown_Agency].[Sub_Major_Group].&amp;[21 Self-propelled plant]" c="21 Self-propelled plant"/>
        <s v="[dim_TOOCS_Breakdown_Agency].[Sub_Major_Group].&amp;[22 Semi-portable plant]" c="22 Semi-portable plant"/>
        <s v="[dim_TOOCS_Breakdown_Agency].[Sub_Major_Group].&amp;[23 Other mobile plant]" c="23 Other mobile plant"/>
        <s v="[dim_TOOCS_Breakdown_Agency].[Sub_Major_Group].&amp;[24 Road transport]" c="24 Road transport"/>
        <s v="[dim_TOOCS_Breakdown_Agency].[Sub_Major_Group].&amp;[25 Rail transport]" c="25 Rail transport"/>
        <s v="[dim_TOOCS_Breakdown_Agency].[Sub_Major_Group].&amp;[26 Air transport]" c="26 Air transport"/>
        <s v="[dim_TOOCS_Breakdown_Agency].[Sub_Major_Group].&amp;[27 Water transport]" c="27 Water transport"/>
        <s v="[dim_TOOCS_Breakdown_Agency].[Sub_Major_Group].&amp;[29 Other transport]" c="29 Other transport"/>
        <s v="[dim_TOOCS_Breakdown_Agency].[Sub_Major_Group].&amp;[31 Workshop and worksite tools and equipment]" c="31 Workshop and worksite tools and equipment"/>
        <s v="[dim_TOOCS_Breakdown_Agency].[Sub_Major_Group].&amp;[32 Kitchen and domestic equipment]" c="32 Kitchen and domestic equipment"/>
        <s v="[dim_TOOCS_Breakdown_Agency].[Sub_Major_Group].&amp;[33 Office and electronic equipment]" c="33 Office and electronic equipment"/>
        <s v="[dim_TOOCS_Breakdown_Agency].[Sub_Major_Group].&amp;[34 Garden and outdoor powered equipment]" c="34 Garden and outdoor powered equipment"/>
        <s v="[dim_TOOCS_Breakdown_Agency].[Sub_Major_Group].&amp;[35 Pressure-based equipment not covered elsewhere]" c="35 Pressure-based equipment not covered elsewhere"/>
        <s v="[dim_TOOCS_Breakdown_Agency].[Sub_Major_Group].&amp;[39 Other powered equipment, tools and appliances]" c="39 Other powered equipment, tools and appliances"/>
        <s v="[dim_TOOCS_Breakdown_Agency].[Sub_Major_Group].&amp;[41 Handtools, non-powered, edged]" c="41 Handtools, non-powered, edged"/>
        <s v="[dim_TOOCS_Breakdown_Agency].[Sub_Major_Group].&amp;[42 Other handtools]" c="42 Other handtools"/>
        <s v="[dim_TOOCS_Breakdown_Agency].[Sub_Major_Group].&amp;[43 Fastening, packing and packaging equipment]" c="43 Fastening, packing and packaging equipment"/>
        <s v="[dim_TOOCS_Breakdown_Agency].[Sub_Major_Group].&amp;[44 Furniture and fittings]" c="44 Furniture and fittings"/>
        <s v="[dim_TOOCS_Breakdown_Agency].[Sub_Major_Group].&amp;[45 Other utensils]" c="45 Other utensils"/>
        <s v="[dim_TOOCS_Breakdown_Agency].[Sub_Major_Group].&amp;[46 Ladders, mobile ramps and stairways, and scaffolding]" c="46 Ladders, mobile ramps and stairways, and scaffolding"/>
        <s v="[dim_TOOCS_Breakdown_Agency].[Sub_Major_Group].&amp;[49 Other non-powered equipment]" c="49 Other non-powered equipment"/>
        <s v="[dim_TOOCS_Breakdown_Agency].[Sub_Major_Group].&amp;[51 Nominated chemicals]" c="51 Nominated chemicals"/>
        <s v="[dim_TOOCS_Breakdown_Agency].[Sub_Major_Group].&amp;[52 Other basic chemicals]" c="52 Other basic chemicals"/>
        <s v="[dim_TOOCS_Breakdown_Agency].[Sub_Major_Group].&amp;[53 Chemical products]" c="53 Chemical products"/>
        <s v="[dim_TOOCS_Breakdown_Agency].[Sub_Major_Group].&amp;[54 Immunobiologicals]" c="54 Immunobiologicals"/>
        <s v="[dim_TOOCS_Breakdown_Agency].[Sub_Major_Group].&amp;[61 Non-metallic minerals and substances]" c="61 Non-metallic minerals and substances"/>
        <s v="[dim_TOOCS_Breakdown_Agency].[Sub_Major_Group].&amp;[62 Other materials and objects]" c="62 Other materials and objects"/>
        <s v="[dim_TOOCS_Breakdown_Agency].[Sub_Major_Group].&amp;[63 Other substances]" c="63 Other substances"/>
        <s v="[dim_TOOCS_Breakdown_Agency].[Sub_Major_Group].&amp;[71 Outdoor environment]" c="71 Outdoor environment"/>
        <s v="[dim_TOOCS_Breakdown_Agency].[Sub_Major_Group].&amp;[72 Indoor environment]" c="72 Indoor environment"/>
        <s v="[dim_TOOCS_Breakdown_Agency].[Sub_Major_Group].&amp;[73/74 Underground environment]" c="73/74 Underground environment"/>
        <s v="[dim_TOOCS_Breakdown_Agency].[Sub_Major_Group].&amp;[81 Live four-legged animals]" c="81 Live four-legged animals"/>
        <s v="[dim_TOOCS_Breakdown_Agency].[Sub_Major_Group].&amp;[82 Other live animals]" c="82 Other live animals"/>
        <s v="[dim_TOOCS_Breakdown_Agency].[Sub_Major_Group].&amp;[83 Non-living animals]" c="83 Non-living animals"/>
        <s v="[dim_TOOCS_Breakdown_Agency].[Sub_Major_Group].&amp;[84 Human agencies]" c="84 Human agencies"/>
        <s v="[dim_TOOCS_Breakdown_Agency].[Sub_Major_Group].&amp;[85 Biological agencies]" c="85 Biological agencies"/>
        <s v="[dim_TOOCS_Breakdown_Agency].[Sub_Major_Group].&amp;[91 Non-physical agencies]" c="91 Non-physical agencies"/>
        <s v="[dim_TOOCS_Breakdown_Agency].[Sub_Major_Group].&amp;[99 Other and unspecified agencies]" c="99 Other and unspecified agencies"/>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2" memberValueDatatype="130" unbalanced="0">
      <fieldsUsage count="2">
        <fieldUsage x="-1"/>
        <fieldUsage x="6"/>
      </fieldsUsage>
    </cacheHierarchy>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2" memberValueDatatype="130" unbalanced="0">
      <fieldsUsage count="2">
        <fieldUsage x="-1"/>
        <fieldUsage x="7"/>
      </fieldsUsage>
    </cacheHierarchy>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15856484" createdVersion="8" refreshedVersion="8" minRefreshableVersion="3" recordCount="0" supportSubquery="1" supportAdvancedDrill="1" xr:uid="{3224D940-B6B4-45C3-97BE-658263A04CA0}">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dim_TOOCS_Breakdown_Agency].[Major_Group].[Major_Group]" caption="Major_Group" numFmtId="0" hierarchy="182" level="1">
      <sharedItems count="9">
        <s v="[dim_TOOCS_Breakdown_Agency].[Major_Group].&amp;[1 Machinery and (mainly) fixed plant]" c="1 Machinery and (mainly) fixed plant"/>
        <s v="[dim_TOOCS_Breakdown_Agency].[Major_Group].&amp;[2 Mobile plant and transport]" c="2 Mobile plant and transport"/>
        <s v="[dim_TOOCS_Breakdown_Agency].[Major_Group].&amp;[3 Powered equipment, tools and appliances]" c="3 Powered equipment, tools and appliances"/>
        <s v="[dim_TOOCS_Breakdown_Agency].[Major_Group].&amp;[4 Non-powered handtools, appliances and equipment]" c="4 Non-powered handtools, appliances and equipment"/>
        <s v="[dim_TOOCS_Breakdown_Agency].[Major_Group].&amp;[5 Chemicals and chemical products]" c="5 Chemicals and chemical products"/>
        <s v="[dim_TOOCS_Breakdown_Agency].[Major_Group].&amp;[6 Materials and substances]" c="6 Materials and substances"/>
        <s v="[dim_TOOCS_Breakdown_Agency].[Major_Group].&amp;[7 Environmental agencies]" c="7 Environmental agencies"/>
        <s v="[dim_TOOCS_Breakdown_Agency].[Major_Group].&amp;[8 Animal, human and biological agencies]" c="8 Animal, human and biological agencies"/>
        <s v="[dim_TOOCS_Breakdown_Agency].[Major_Group].&amp;[9 Other and unspecified agencies]" c="9 Other and unspecified agencies"/>
      </sharedItems>
    </cacheField>
    <cacheField name="[dim_TOOCS_Breakdown_Agency].[Sub_Major_Group].[Sub_Major_Group]" caption="Sub_Major_Group" numFmtId="0" hierarchy="190" level="1">
      <sharedItems count="47">
        <s v="[dim_TOOCS_Breakdown_Agency].[Sub_Major_Group].&amp;[11 Cutting, slicing, sawing machinery]" c="11 Cutting, slicing, sawing machinery"/>
        <s v="[dim_TOOCS_Breakdown_Agency].[Sub_Major_Group].&amp;[12 Crushing, pressing, rolling machinery]" c="12 Crushing, pressing, rolling machinery"/>
        <s v="[dim_TOOCS_Breakdown_Agency].[Sub_Major_Group].&amp;[13 Heating, cooking, baking equipment]" c="13 Heating, cooking, baking equipment"/>
        <s v="[dim_TOOCS_Breakdown_Agency].[Sub_Major_Group].&amp;[14 Cooling refrigeration plant and equipment]" c="14 Cooling refrigeration plant and equipment"/>
        <s v="[dim_TOOCS_Breakdown_Agency].[Sub_Major_Group].&amp;[15 Conveyors and lifting plant]" c="15 Conveyors and lifting plant"/>
        <s v="[dim_TOOCS_Breakdown_Agency].[Sub_Major_Group].&amp;[16 Electrical installation]" c="16 Electrical installation"/>
        <s v="[dim_TOOCS_Breakdown_Agency].[Sub_Major_Group].&amp;[17 Radiation-based equipment]" c="17 Radiation-based equipment"/>
        <s v="[dim_TOOCS_Breakdown_Agency].[Sub_Major_Group].&amp;[18 Filling and bottling/packaging plant]" c="18 Filling and bottling/packaging plant"/>
        <s v="[dim_TOOCS_Breakdown_Agency].[Sub_Major_Group].&amp;[19 Other plant and machinery]" c="19 Other plant and machinery"/>
        <s v="[dim_TOOCS_Breakdown_Agency].[Sub_Major_Group].&amp;[21 Self-propelled plant]" c="21 Self-propelled plant"/>
        <s v="[dim_TOOCS_Breakdown_Agency].[Sub_Major_Group].&amp;[22 Semi-portable plant]" c="22 Semi-portable plant"/>
        <s v="[dim_TOOCS_Breakdown_Agency].[Sub_Major_Group].&amp;[23 Other mobile plant]" c="23 Other mobile plant"/>
        <s v="[dim_TOOCS_Breakdown_Agency].[Sub_Major_Group].&amp;[24 Road transport]" c="24 Road transport"/>
        <s v="[dim_TOOCS_Breakdown_Agency].[Sub_Major_Group].&amp;[25 Rail transport]" c="25 Rail transport"/>
        <s v="[dim_TOOCS_Breakdown_Agency].[Sub_Major_Group].&amp;[26 Air transport]" c="26 Air transport"/>
        <s v="[dim_TOOCS_Breakdown_Agency].[Sub_Major_Group].&amp;[27 Water transport]" c="27 Water transport"/>
        <s v="[dim_TOOCS_Breakdown_Agency].[Sub_Major_Group].&amp;[29 Other transport]" c="29 Other transport"/>
        <s v="[dim_TOOCS_Breakdown_Agency].[Sub_Major_Group].&amp;[31 Workshop and worksite tools and equipment]" c="31 Workshop and worksite tools and equipment"/>
        <s v="[dim_TOOCS_Breakdown_Agency].[Sub_Major_Group].&amp;[32 Kitchen and domestic equipment]" c="32 Kitchen and domestic equipment"/>
        <s v="[dim_TOOCS_Breakdown_Agency].[Sub_Major_Group].&amp;[33 Office and electronic equipment]" c="33 Office and electronic equipment"/>
        <s v="[dim_TOOCS_Breakdown_Agency].[Sub_Major_Group].&amp;[34 Garden and outdoor powered equipment]" c="34 Garden and outdoor powered equipment"/>
        <s v="[dim_TOOCS_Breakdown_Agency].[Sub_Major_Group].&amp;[35 Pressure-based equipment not covered elsewhere]" c="35 Pressure-based equipment not covered elsewhere"/>
        <s v="[dim_TOOCS_Breakdown_Agency].[Sub_Major_Group].&amp;[39 Other powered equipment, tools and appliances]" c="39 Other powered equipment, tools and appliances"/>
        <s v="[dim_TOOCS_Breakdown_Agency].[Sub_Major_Group].&amp;[41 Handtools, non-powered, edged]" c="41 Handtools, non-powered, edged"/>
        <s v="[dim_TOOCS_Breakdown_Agency].[Sub_Major_Group].&amp;[42 Other handtools]" c="42 Other handtools"/>
        <s v="[dim_TOOCS_Breakdown_Agency].[Sub_Major_Group].&amp;[43 Fastening, packing and packaging equipment]" c="43 Fastening, packing and packaging equipment"/>
        <s v="[dim_TOOCS_Breakdown_Agency].[Sub_Major_Group].&amp;[44 Furniture and fittings]" c="44 Furniture and fittings"/>
        <s v="[dim_TOOCS_Breakdown_Agency].[Sub_Major_Group].&amp;[45 Other utensils]" c="45 Other utensils"/>
        <s v="[dim_TOOCS_Breakdown_Agency].[Sub_Major_Group].&amp;[46 Ladders, mobile ramps and stairways, and scaffolding]" c="46 Ladders, mobile ramps and stairways, and scaffolding"/>
        <s v="[dim_TOOCS_Breakdown_Agency].[Sub_Major_Group].&amp;[49 Other non-powered equipment]" c="49 Other non-powered equipment"/>
        <s v="[dim_TOOCS_Breakdown_Agency].[Sub_Major_Group].&amp;[51 Nominated chemicals]" c="51 Nominated chemicals"/>
        <s v="[dim_TOOCS_Breakdown_Agency].[Sub_Major_Group].&amp;[52 Other basic chemicals]" c="52 Other basic chemicals"/>
        <s v="[dim_TOOCS_Breakdown_Agency].[Sub_Major_Group].&amp;[53 Chemical products]" c="53 Chemical products"/>
        <s v="[dim_TOOCS_Breakdown_Agency].[Sub_Major_Group].&amp;[54 Immunobiologicals]" c="54 Immunobiologicals"/>
        <s v="[dim_TOOCS_Breakdown_Agency].[Sub_Major_Group].&amp;[61 Non-metallic minerals and substances]" c="61 Non-metallic minerals and substances"/>
        <s v="[dim_TOOCS_Breakdown_Agency].[Sub_Major_Group].&amp;[62 Other materials and objects]" c="62 Other materials and objects"/>
        <s v="[dim_TOOCS_Breakdown_Agency].[Sub_Major_Group].&amp;[63 Other substances]" c="63 Other substances"/>
        <s v="[dim_TOOCS_Breakdown_Agency].[Sub_Major_Group].&amp;[71 Outdoor environment]" c="71 Outdoor environment"/>
        <s v="[dim_TOOCS_Breakdown_Agency].[Sub_Major_Group].&amp;[72 Indoor environment]" c="72 Indoor environment"/>
        <s v="[dim_TOOCS_Breakdown_Agency].[Sub_Major_Group].&amp;[73/74 Underground environment]" c="73/74 Underground environment"/>
        <s v="[dim_TOOCS_Breakdown_Agency].[Sub_Major_Group].&amp;[81 Live four-legged animals]" c="81 Live four-legged animals"/>
        <s v="[dim_TOOCS_Breakdown_Agency].[Sub_Major_Group].&amp;[82 Other live animals]" c="82 Other live animals"/>
        <s v="[dim_TOOCS_Breakdown_Agency].[Sub_Major_Group].&amp;[83 Non-living animals]" c="83 Non-living animals"/>
        <s v="[dim_TOOCS_Breakdown_Agency].[Sub_Major_Group].&amp;[84 Human agencies]" c="84 Human agencies"/>
        <s v="[dim_TOOCS_Breakdown_Agency].[Sub_Major_Group].&amp;[85 Biological agencies]" c="85 Biological agencies"/>
        <s v="[dim_TOOCS_Breakdown_Agency].[Sub_Major_Group].&amp;[91 Non-physical agencies]" c="91 Non-physical agencies"/>
        <s v="[dim_TOOCS_Breakdown_Agency].[Sub_Major_Group].&amp;[99 Other and unspecified agencies]" c="99 Other and unspecified agencies"/>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2" memberValueDatatype="130" unbalanced="0">
      <fieldsUsage count="2">
        <fieldUsage x="-1"/>
        <fieldUsage x="6"/>
      </fieldsUsage>
    </cacheHierarchy>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2" memberValueDatatype="130" unbalanced="0">
      <fieldsUsage count="2">
        <fieldUsage x="-1"/>
        <fieldUsage x="7"/>
      </fieldsUsage>
    </cacheHierarchy>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19.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24999999" createdVersion="8" refreshedVersion="8" minRefreshableVersion="3" recordCount="0" supportSubquery="1" supportAdvancedDrill="1" xr:uid="{B59744E7-5A45-4398-9C49-0CAA71728B0B}">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NZSCO].[ANZSCO_1digit].[ANZSCO_1digit]" caption="ANZSCO_1digit" numFmtId="0" hierarchy="29" level="1">
      <sharedItems count="8">
        <s v="[dim_ANZSCO].[ANZSCO_1digit].&amp;[1 Managers]" c="1 Managers"/>
        <s v="[dim_ANZSCO].[ANZSCO_1digit].&amp;[2 Professionals]" c="2 Professionals"/>
        <s v="[dim_ANZSCO].[ANZSCO_1digit].&amp;[3 Technicians and trades workers]" c="3 Technicians and trades workers"/>
        <s v="[dim_ANZSCO].[ANZSCO_1digit].&amp;[4 Community and personal service workers]" c="4 Community and personal service workers"/>
        <s v="[dim_ANZSCO].[ANZSCO_1digit].&amp;[5 Clerical and administrative workers]" c="5 Clerical and administrative workers"/>
        <s v="[dim_ANZSCO].[ANZSCO_1digit].&amp;[6 Sales workers]" c="6 Sales workers"/>
        <s v="[dim_ANZSCO].[ANZSCO_1digit].&amp;[7 Machinery operators and drivers]" c="7 Machinery operators and drivers"/>
        <s v="[dim_ANZSCO].[ANZSCO_1digit].&amp;[8 Labourers]" c="8 Labourers"/>
      </sharedItems>
    </cacheField>
    <cacheField name="[dim_TOOCS_Agency].[Major_Group].[Major_Group]" caption="Major_Group" numFmtId="0" hierarchy="155" level="1">
      <sharedItems count="9">
        <s v="[dim_TOOCS_Agency].[Major_Group].&amp;[1 Machinery and (mainly) fixed plant]" c="1 Machinery and (mainly) fixed plant"/>
        <s v="[dim_TOOCS_Agency].[Major_Group].&amp;[2 Mobile plant and transport]" c="2 Mobile plant and transport"/>
        <s v="[dim_TOOCS_Agency].[Major_Group].&amp;[3 Powered equipment, tools and appliances]" c="3 Powered equipment, tools and appliances"/>
        <s v="[dim_TOOCS_Agency].[Major_Group].&amp;[4 Non-powered handtools, appliances and equipment]" c="4 Non-powered handtools, appliances and equipment"/>
        <s v="[dim_TOOCS_Agency].[Major_Group].&amp;[5 Chemicals and chemical products]" c="5 Chemicals and chemical products"/>
        <s v="[dim_TOOCS_Agency].[Major_Group].&amp;[6 Materials and substances]" c="6 Materials and substances"/>
        <s v="[dim_TOOCS_Agency].[Major_Group].&amp;[7 Environmental agencies]" c="7 Environmental agencies"/>
        <s v="[dim_TOOCS_Agency].[Major_Group].&amp;[8 Animal, human and biological agencies]" c="8 Animal, human and biological agencies"/>
        <s v="[dim_TOOCS_Agency].[Major_Group].&amp;[9 Other and unspecified agencies]" c="9 Other and unspecified agencies"/>
      </sharedItems>
    </cacheField>
    <cacheField name="[dim_TOOCS_Agency].[Sub_Major_Group].[Sub_Major_Group]" caption="Sub_Major_Group" numFmtId="0" hierarchy="163" level="1">
      <sharedItems count="47">
        <s v="[dim_TOOCS_Agency].[Sub_Major_Group].&amp;[11 Cutting, slicing, sawing machinery]" c="11 Cutting, slicing, sawing machinery"/>
        <s v="[dim_TOOCS_Agency].[Sub_Major_Group].&amp;[12 Crushing, pressing, rolling machinery]" c="12 Crushing, pressing, rolling machinery"/>
        <s v="[dim_TOOCS_Agency].[Sub_Major_Group].&amp;[13 Heating, cooking, baking equipment]" c="13 Heating, cooking, baking equipment"/>
        <s v="[dim_TOOCS_Agency].[Sub_Major_Group].&amp;[14 Cooling refrigeration plant and equipment]" c="14 Cooling refrigeration plant and equipment"/>
        <s v="[dim_TOOCS_Agency].[Sub_Major_Group].&amp;[15 Conveyors and lifting plant]" c="15 Conveyors and lifting plant"/>
        <s v="[dim_TOOCS_Agency].[Sub_Major_Group].&amp;[16 Electrical installation]" c="16 Electrical installation"/>
        <s v="[dim_TOOCS_Agency].[Sub_Major_Group].&amp;[17 Radiation-based equipment]" c="17 Radiation-based equipment"/>
        <s v="[dim_TOOCS_Agency].[Sub_Major_Group].&amp;[18 Filling and bottling/packaging plant]" c="18 Filling and bottling/packaging plant"/>
        <s v="[dim_TOOCS_Agency].[Sub_Major_Group].&amp;[19 Other plant and machinery]" c="19 Other plant and machinery"/>
        <s v="[dim_TOOCS_Agency].[Sub_Major_Group].&amp;[21 Self-propelled plant]" c="21 Self-propelled plant"/>
        <s v="[dim_TOOCS_Agency].[Sub_Major_Group].&amp;[22 Semi-portable plant]" c="22 Semi-portable plant"/>
        <s v="[dim_TOOCS_Agency].[Sub_Major_Group].&amp;[23 Other mobile plant]" c="23 Other mobile plant"/>
        <s v="[dim_TOOCS_Agency].[Sub_Major_Group].&amp;[24 Road transport]" c="24 Road transport"/>
        <s v="[dim_TOOCS_Agency].[Sub_Major_Group].&amp;[25 Rail transport]" c="25 Rail transport"/>
        <s v="[dim_TOOCS_Agency].[Sub_Major_Group].&amp;[26 Air transport]" c="26 Air transport"/>
        <s v="[dim_TOOCS_Agency].[Sub_Major_Group].&amp;[27 Water transport]" c="27 Water transport"/>
        <s v="[dim_TOOCS_Agency].[Sub_Major_Group].&amp;[29 Other transport]" c="29 Other transport"/>
        <s v="[dim_TOOCS_Agency].[Sub_Major_Group].&amp;[31 Workshop and worksite tools and equipment]" c="31 Workshop and worksite tools and equipment"/>
        <s v="[dim_TOOCS_Agency].[Sub_Major_Group].&amp;[32 Kitchen and domestic equipment]" c="32 Kitchen and domestic equipment"/>
        <s v="[dim_TOOCS_Agency].[Sub_Major_Group].&amp;[33 Office and electronic equipment]" c="33 Office and electronic equipment"/>
        <s v="[dim_TOOCS_Agency].[Sub_Major_Group].&amp;[34 Garden and outdoor powered equipment]" c="34 Garden and outdoor powered equipment"/>
        <s v="[dim_TOOCS_Agency].[Sub_Major_Group].&amp;[35 Pressure-based equipment not covered elsewhere]" c="35 Pressure-based equipment not covered elsewhere"/>
        <s v="[dim_TOOCS_Agency].[Sub_Major_Group].&amp;[39 Other powered equipment, tools and appliances]" c="39 Other powered equipment, tools and appliances"/>
        <s v="[dim_TOOCS_Agency].[Sub_Major_Group].&amp;[41 Handtools, non-powered, edged]" c="41 Handtools, non-powered, edged"/>
        <s v="[dim_TOOCS_Agency].[Sub_Major_Group].&amp;[42 Other handtools]" c="42 Other handtools"/>
        <s v="[dim_TOOCS_Agency].[Sub_Major_Group].&amp;[43 Fastening, packing and packaging equipment]" c="43 Fastening, packing and packaging equipment"/>
        <s v="[dim_TOOCS_Agency].[Sub_Major_Group].&amp;[44 Furniture and fittings]" c="44 Furniture and fittings"/>
        <s v="[dim_TOOCS_Agency].[Sub_Major_Group].&amp;[45 Other utensils]" c="45 Other utensils"/>
        <s v="[dim_TOOCS_Agency].[Sub_Major_Group].&amp;[46 Ladders, mobile ramps and stairways, and scaffolding]" c="46 Ladders, mobile ramps and stairways, and scaffolding"/>
        <s v="[dim_TOOCS_Agency].[Sub_Major_Group].&amp;[49 Other non-powered equipment]" c="49 Other non-powered equipment"/>
        <s v="[dim_TOOCS_Agency].[Sub_Major_Group].&amp;[51 Nominated chemicals]" c="51 Nominated chemicals"/>
        <s v="[dim_TOOCS_Agency].[Sub_Major_Group].&amp;[52 Other basic chemicals]" c="52 Other basic chemicals"/>
        <s v="[dim_TOOCS_Agency].[Sub_Major_Group].&amp;[53 Chemical products]" c="53 Chemical products"/>
        <s v="[dim_TOOCS_Agency].[Sub_Major_Group].&amp;[54 Immunobiologicals]" c="54 Immunobiologicals"/>
        <s v="[dim_TOOCS_Agency].[Sub_Major_Group].&amp;[61 Non-metallic minerals and substances]" c="61 Non-metallic minerals and substances"/>
        <s v="[dim_TOOCS_Agency].[Sub_Major_Group].&amp;[62 Other materials and objects]" c="62 Other materials and objects"/>
        <s v="[dim_TOOCS_Agency].[Sub_Major_Group].&amp;[63 Other substances]" c="63 Other substances"/>
        <s v="[dim_TOOCS_Agency].[Sub_Major_Group].&amp;[71 Outdoor environment]" c="71 Outdoor environment"/>
        <s v="[dim_TOOCS_Agency].[Sub_Major_Group].&amp;[72 Indoor environment]" c="72 Indoor environment"/>
        <s v="[dim_TOOCS_Agency].[Sub_Major_Group].&amp;[73/74 Underground environment]" c="73/74 Underground environment"/>
        <s v="[dim_TOOCS_Agency].[Sub_Major_Group].&amp;[81 Live four-legged animals]" c="81 Live four-legged animals"/>
        <s v="[dim_TOOCS_Agency].[Sub_Major_Group].&amp;[82 Other live animals]" c="82 Other live animals"/>
        <s v="[dim_TOOCS_Agency].[Sub_Major_Group].&amp;[83 Non-living animals]" c="83 Non-living animals"/>
        <s v="[dim_TOOCS_Agency].[Sub_Major_Group].&amp;[84 Human agencies]" c="84 Human agencies"/>
        <s v="[dim_TOOCS_Agency].[Sub_Major_Group].&amp;[85 Biological agencies]" c="85 Biological agencies"/>
        <s v="[dim_TOOCS_Agency].[Sub_Major_Group].&amp;[91 Non-physical agencies]" c="91 Non-physical agencies"/>
        <s v="[dim_TOOCS_Agency].[Sub_Major_Group].&amp;[99 Other and unspecified agencies]" c="99 Other and unspecified agencies"/>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2" memberValueDatatype="130" unbalanced="0">
      <fieldsUsage count="2">
        <fieldUsage x="-1"/>
        <fieldUsage x="5"/>
      </fieldsUsage>
    </cacheHierarchy>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2" memberValueDatatype="130" unbalanced="0">
      <fieldsUsage count="2">
        <fieldUsage x="-1"/>
        <fieldUsage x="6"/>
      </fieldsUsage>
    </cacheHierarchy>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2" memberValueDatatype="130" unbalanced="0">
      <fieldsUsage count="2">
        <fieldUsage x="-1"/>
        <fieldUsage x="7"/>
      </fieldsUsage>
    </cacheHierarchy>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0.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3738426" createdVersion="8" refreshedVersion="8" minRefreshableVersion="3" recordCount="0" supportSubquery="1" supportAdvancedDrill="1" xr:uid="{8E26E0CF-B59A-4274-B804-E347B2DECA21}">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dim_TOOCS_Agency].[Major_Group].[Major_Group]" caption="Major_Group" numFmtId="0" hierarchy="155" level="1">
      <sharedItems count="9">
        <s v="[dim_TOOCS_Agency].[Major_Group].&amp;[1 Machinery and (mainly) fixed plant]" c="1 Machinery and (mainly) fixed plant"/>
        <s v="[dim_TOOCS_Agency].[Major_Group].&amp;[2 Mobile plant and transport]" c="2 Mobile plant and transport"/>
        <s v="[dim_TOOCS_Agency].[Major_Group].&amp;[3 Powered equipment, tools and appliances]" c="3 Powered equipment, tools and appliances"/>
        <s v="[dim_TOOCS_Agency].[Major_Group].&amp;[4 Non-powered handtools, appliances and equipment]" c="4 Non-powered handtools, appliances and equipment"/>
        <s v="[dim_TOOCS_Agency].[Major_Group].&amp;[5 Chemicals and chemical products]" c="5 Chemicals and chemical products"/>
        <s v="[dim_TOOCS_Agency].[Major_Group].&amp;[6 Materials and substances]" c="6 Materials and substances"/>
        <s v="[dim_TOOCS_Agency].[Major_Group].&amp;[7 Environmental agencies]" c="7 Environmental agencies"/>
        <s v="[dim_TOOCS_Agency].[Major_Group].&amp;[8 Animal, human and biological agencies]" c="8 Animal, human and biological agencies"/>
        <s v="[dim_TOOCS_Agency].[Major_Group].&amp;[9 Other and unspecified agencies]" c="9 Other and unspecified agencies"/>
      </sharedItems>
    </cacheField>
    <cacheField name="[dim_TOOCS_Agency].[Sub_Major_Group].[Sub_Major_Group]" caption="Sub_Major_Group" numFmtId="0" hierarchy="163" level="1">
      <sharedItems count="47">
        <s v="[dim_TOOCS_Agency].[Sub_Major_Group].&amp;[11 Cutting, slicing, sawing machinery]" c="11 Cutting, slicing, sawing machinery"/>
        <s v="[dim_TOOCS_Agency].[Sub_Major_Group].&amp;[12 Crushing, pressing, rolling machinery]" c="12 Crushing, pressing, rolling machinery"/>
        <s v="[dim_TOOCS_Agency].[Sub_Major_Group].&amp;[13 Heating, cooking, baking equipment]" c="13 Heating, cooking, baking equipment"/>
        <s v="[dim_TOOCS_Agency].[Sub_Major_Group].&amp;[14 Cooling refrigeration plant and equipment]" c="14 Cooling refrigeration plant and equipment"/>
        <s v="[dim_TOOCS_Agency].[Sub_Major_Group].&amp;[15 Conveyors and lifting plant]" c="15 Conveyors and lifting plant"/>
        <s v="[dim_TOOCS_Agency].[Sub_Major_Group].&amp;[16 Electrical installation]" c="16 Electrical installation"/>
        <s v="[dim_TOOCS_Agency].[Sub_Major_Group].&amp;[17 Radiation-based equipment]" c="17 Radiation-based equipment"/>
        <s v="[dim_TOOCS_Agency].[Sub_Major_Group].&amp;[18 Filling and bottling/packaging plant]" c="18 Filling and bottling/packaging plant"/>
        <s v="[dim_TOOCS_Agency].[Sub_Major_Group].&amp;[19 Other plant and machinery]" c="19 Other plant and machinery"/>
        <s v="[dim_TOOCS_Agency].[Sub_Major_Group].&amp;[21 Self-propelled plant]" c="21 Self-propelled plant"/>
        <s v="[dim_TOOCS_Agency].[Sub_Major_Group].&amp;[22 Semi-portable plant]" c="22 Semi-portable plant"/>
        <s v="[dim_TOOCS_Agency].[Sub_Major_Group].&amp;[23 Other mobile plant]" c="23 Other mobile plant"/>
        <s v="[dim_TOOCS_Agency].[Sub_Major_Group].&amp;[24 Road transport]" c="24 Road transport"/>
        <s v="[dim_TOOCS_Agency].[Sub_Major_Group].&amp;[25 Rail transport]" c="25 Rail transport"/>
        <s v="[dim_TOOCS_Agency].[Sub_Major_Group].&amp;[26 Air transport]" c="26 Air transport"/>
        <s v="[dim_TOOCS_Agency].[Sub_Major_Group].&amp;[27 Water transport]" c="27 Water transport"/>
        <s v="[dim_TOOCS_Agency].[Sub_Major_Group].&amp;[29 Other transport]" c="29 Other transport"/>
        <s v="[dim_TOOCS_Agency].[Sub_Major_Group].&amp;[31 Workshop and worksite tools and equipment]" c="31 Workshop and worksite tools and equipment"/>
        <s v="[dim_TOOCS_Agency].[Sub_Major_Group].&amp;[32 Kitchen and domestic equipment]" c="32 Kitchen and domestic equipment"/>
        <s v="[dim_TOOCS_Agency].[Sub_Major_Group].&amp;[33 Office and electronic equipment]" c="33 Office and electronic equipment"/>
        <s v="[dim_TOOCS_Agency].[Sub_Major_Group].&amp;[34 Garden and outdoor powered equipment]" c="34 Garden and outdoor powered equipment"/>
        <s v="[dim_TOOCS_Agency].[Sub_Major_Group].&amp;[35 Pressure-based equipment not covered elsewhere]" c="35 Pressure-based equipment not covered elsewhere"/>
        <s v="[dim_TOOCS_Agency].[Sub_Major_Group].&amp;[39 Other powered equipment, tools and appliances]" c="39 Other powered equipment, tools and appliances"/>
        <s v="[dim_TOOCS_Agency].[Sub_Major_Group].&amp;[41 Handtools, non-powered, edged]" c="41 Handtools, non-powered, edged"/>
        <s v="[dim_TOOCS_Agency].[Sub_Major_Group].&amp;[42 Other handtools]" c="42 Other handtools"/>
        <s v="[dim_TOOCS_Agency].[Sub_Major_Group].&amp;[43 Fastening, packing and packaging equipment]" c="43 Fastening, packing and packaging equipment"/>
        <s v="[dim_TOOCS_Agency].[Sub_Major_Group].&amp;[44 Furniture and fittings]" c="44 Furniture and fittings"/>
        <s v="[dim_TOOCS_Agency].[Sub_Major_Group].&amp;[45 Other utensils]" c="45 Other utensils"/>
        <s v="[dim_TOOCS_Agency].[Sub_Major_Group].&amp;[46 Ladders, mobile ramps and stairways, and scaffolding]" c="46 Ladders, mobile ramps and stairways, and scaffolding"/>
        <s v="[dim_TOOCS_Agency].[Sub_Major_Group].&amp;[49 Other non-powered equipment]" c="49 Other non-powered equipment"/>
        <s v="[dim_TOOCS_Agency].[Sub_Major_Group].&amp;[51 Nominated chemicals]" c="51 Nominated chemicals"/>
        <s v="[dim_TOOCS_Agency].[Sub_Major_Group].&amp;[52 Other basic chemicals]" c="52 Other basic chemicals"/>
        <s v="[dim_TOOCS_Agency].[Sub_Major_Group].&amp;[53 Chemical products]" c="53 Chemical products"/>
        <s v="[dim_TOOCS_Agency].[Sub_Major_Group].&amp;[54 Immunobiologicals]" c="54 Immunobiologicals"/>
        <s v="[dim_TOOCS_Agency].[Sub_Major_Group].&amp;[61 Non-metallic minerals and substances]" c="61 Non-metallic minerals and substances"/>
        <s v="[dim_TOOCS_Agency].[Sub_Major_Group].&amp;[62 Other materials and objects]" c="62 Other materials and objects"/>
        <s v="[dim_TOOCS_Agency].[Sub_Major_Group].&amp;[63 Other substances]" c="63 Other substances"/>
        <s v="[dim_TOOCS_Agency].[Sub_Major_Group].&amp;[71 Outdoor environment]" c="71 Outdoor environment"/>
        <s v="[dim_TOOCS_Agency].[Sub_Major_Group].&amp;[72 Indoor environment]" c="72 Indoor environment"/>
        <s v="[dim_TOOCS_Agency].[Sub_Major_Group].&amp;[73/74 Underground environment]" c="73/74 Underground environment"/>
        <s v="[dim_TOOCS_Agency].[Sub_Major_Group].&amp;[81 Live four-legged animals]" c="81 Live four-legged animals"/>
        <s v="[dim_TOOCS_Agency].[Sub_Major_Group].&amp;[82 Other live animals]" c="82 Other live animals"/>
        <s v="[dim_TOOCS_Agency].[Sub_Major_Group].&amp;[83 Non-living animals]" c="83 Non-living animals"/>
        <s v="[dim_TOOCS_Agency].[Sub_Major_Group].&amp;[84 Human agencies]" c="84 Human agencies"/>
        <s v="[dim_TOOCS_Agency].[Sub_Major_Group].&amp;[85 Biological agencies]" c="85 Biological agencies"/>
        <s v="[dim_TOOCS_Agency].[Sub_Major_Group].&amp;[91 Non-physical agencies]" c="91 Non-physical agencies"/>
        <s v="[dim_TOOCS_Agency].[Sub_Major_Group].&amp;[99 Other and unspecified agencies]" c="99 Other and unspecified agencies"/>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2" memberValueDatatype="130" unbalanced="0">
      <fieldsUsage count="2">
        <fieldUsage x="-1"/>
        <fieldUsage x="6"/>
      </fieldsUsage>
    </cacheHierarchy>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2" memberValueDatatype="130" unbalanced="0">
      <fieldsUsage count="2">
        <fieldUsage x="-1"/>
        <fieldUsage x="7"/>
      </fieldsUsage>
    </cacheHierarchy>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47685183" createdVersion="8" refreshedVersion="8" minRefreshableVersion="3" recordCount="0" supportSubquery="1" supportAdvancedDrill="1" xr:uid="{46CE9A13-E9B5-4329-8EBA-52600F927439}">
  <cacheSource type="external" connectionId="1"/>
  <cacheFields count="7">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rate_Ind_Cal_NP]" caption="Fatalities_rate_Ind_Cal_NP" numFmtId="0" hierarchy="456" level="32767"/>
    <cacheField name="[dim_Age].[Age_Group_10Y_Title].[Age_Group_10Y_Title]" caption="Age_Group_10Y_Title" numFmtId="0" hierarchy="25" level="1">
      <sharedItems count="7">
        <s v="[dim_Age].[Age_Group_10Y_Title].&amp;[Under 25]" c="Under 25"/>
        <s v="[dim_Age].[Age_Group_10Y_Title].&amp;[25-34]" c="25-34"/>
        <s v="[dim_Age].[Age_Group_10Y_Title].&amp;[35-44]" c="35-44"/>
        <s v="[dim_Age].[Age_Group_10Y_Title].&amp;[45-54]" c="45-54"/>
        <s v="[dim_Age].[Age_Group_10Y_Title].&amp;[55-64]" c="55-64"/>
        <s v="[dim_Age].[Age_Group_10Y_Title].&amp;[65 and over]" c="65 and over"/>
        <s v="[dim_Age].[Age_Group_10Y_Title].&amp;" u="1" c=""/>
      </sharedItems>
    </cacheField>
    <cacheField name="[dim_Sex].[Sex].[Sex]" caption="Sex" numFmtId="0" hierarchy="141" level="1">
      <sharedItems count="2">
        <s v="[dim_Sex].[Sex].&amp;[Male]" c="Male"/>
        <s v="[dim_Sex].[Sex].&amp;[Female]" c="Female"/>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2" memberValueDatatype="130" unbalanced="0">
      <fieldsUsage count="2">
        <fieldUsage x="-1"/>
        <fieldUsage x="5"/>
      </fieldsUsage>
    </cacheHierarchy>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6"/>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oneField="1">
      <fieldsUsage count="1">
        <fieldUsage x="4"/>
      </fieldsUsage>
    </cacheHierarchy>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57870374" createdVersion="8" refreshedVersion="8" minRefreshableVersion="3" recordCount="0" supportSubquery="1" supportAdvancedDrill="1" xr:uid="{5258DD2F-CC1A-4DEF-944A-BF13E68257ED}">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dim_Age].[Age_Group_10Y_Title].[Age_Group_10Y_Title]" caption="Age_Group_10Y_Title" numFmtId="0" hierarchy="25" level="1">
      <sharedItems count="7">
        <s v="[dim_Age].[Age_Group_10Y_Title].&amp;[Under 25]" c="Under 25"/>
        <s v="[dim_Age].[Age_Group_10Y_Title].&amp;[25-34]" c="25-34"/>
        <s v="[dim_Age].[Age_Group_10Y_Title].&amp;[35-44]" c="35-44"/>
        <s v="[dim_Age].[Age_Group_10Y_Title].&amp;[45-54]" c="45-54"/>
        <s v="[dim_Age].[Age_Group_10Y_Title].&amp;[55-64]" c="55-64"/>
        <s v="[dim_Age].[Age_Group_10Y_Title].&amp;[65 and over]" c="65 and over"/>
        <s v="[dim_Age].[Age_Group_10Y_Title].&amp;" u="1" c=""/>
      </sharedItems>
    </cacheField>
    <cacheField name="[dim_Sex].[Sex].[Sex]" caption="Sex" numFmtId="0" hierarchy="141" level="1">
      <sharedItems count="2">
        <s v="[dim_Sex].[Sex].&amp;[Male]" c="Male"/>
        <s v="[dim_Sex].[Sex].&amp;[Female]" c="Female"/>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2" memberValueDatatype="130" unbalanced="0">
      <fieldsUsage count="2">
        <fieldUsage x="-1"/>
        <fieldUsage x="6"/>
      </fieldsUsage>
    </cacheHierarchy>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7"/>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67824073" createdVersion="8" refreshedVersion="8" minRefreshableVersion="3" recordCount="0" supportSubquery="1" supportAdvancedDrill="1" xr:uid="{948F4911-DC4B-4767-ABF1-8DB0929A9D62}">
  <cacheSource type="external" connectionId="1"/>
  <cacheFields count="7">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Age].[Age_Group_10Y_Title].[Age_Group_10Y_Title]" caption="Age_Group_10Y_Title" numFmtId="0" hierarchy="25" level="1">
      <sharedItems count="7">
        <s v="[dim_Age].[Age_Group_10Y_Title].&amp;[Under 25]" c="Under 25"/>
        <s v="[dim_Age].[Age_Group_10Y_Title].&amp;[25-34]" c="25-34"/>
        <s v="[dim_Age].[Age_Group_10Y_Title].&amp;[35-44]" c="35-44"/>
        <s v="[dim_Age].[Age_Group_10Y_Title].&amp;[45-54]" c="45-54"/>
        <s v="[dim_Age].[Age_Group_10Y_Title].&amp;[55-64]" c="55-64"/>
        <s v="[dim_Age].[Age_Group_10Y_Title].&amp;[65 and over]" c="65 and over"/>
        <s v="[dim_Age].[Age_Group_10Y_Title].&amp;" u="1" c=""/>
      </sharedItems>
    </cacheField>
    <cacheField name="[dim_Sex].[Sex].[Sex]" caption="Sex" numFmtId="0" hierarchy="141" level="1">
      <sharedItems count="2">
        <s v="[dim_Sex].[Sex].&amp;[Male]" c="Male"/>
        <s v="[dim_Sex].[Sex].&amp;[Female]" c="Female"/>
      </sharedItems>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2" memberValueDatatype="130" unbalanced="0">
      <fieldsUsage count="2">
        <fieldUsage x="-1"/>
        <fieldUsage x="4"/>
      </fieldsUsage>
    </cacheHierarchy>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6"/>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2" memberValueDatatype="130" unbalanced="0">
      <fieldsUsage count="2">
        <fieldUsage x="-1"/>
        <fieldUsage x="5"/>
      </fieldsUsage>
    </cacheHierarchy>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0"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3"/>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76620371" createdVersion="8" refreshedVersion="8" minRefreshableVersion="3" recordCount="0" supportSubquery="1" supportAdvancedDrill="1" xr:uid="{E46E6087-A41A-4748-8025-EC50EF870C46}">
  <cacheSource type="external" connectionId="1"/>
  <cacheFields count="6">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dim_State].[State_Full].[State_Full]" caption="State_Full" numFmtId="0" hierarchy="146" level="1">
      <sharedItems count="8">
        <s v="[dim_State].[State_Full].&amp;[New South Wales]" c="New South Wales"/>
        <s v="[dim_State].[State_Full].&amp;[Victoria]" c="Victoria"/>
        <s v="[dim_State].[State_Full].&amp;[Queensland]" c="Queensland"/>
        <s v="[dim_State].[State_Full].&amp;[South Australia]" c="South Australia"/>
        <s v="[dim_State].[State_Full].&amp;[Western Australia]" c="Western Australia"/>
        <s v="[dim_State].[State_Full].&amp;[Tasmania]" c="Tasmania"/>
        <s v="[dim_State].[State_Full].&amp;[Northern Territory]" c="Northern Territory"/>
        <s v="[dim_State].[State_Full].&amp;[Australian Capital Territory]" c="Australian Capital Territory"/>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2" memberValueDatatype="130" unbalanced="0">
      <fieldsUsage count="2">
        <fieldUsage x="-1"/>
        <fieldUsage x="5"/>
      </fieldsUsage>
    </cacheHierarchy>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85185185" createdVersion="8" refreshedVersion="8" minRefreshableVersion="3" recordCount="0" supportSubquery="1" supportAdvancedDrill="1" xr:uid="{A69210F8-C0EF-4FCA-B3AF-9F36D4F049D2}">
  <cacheSource type="external" connectionId="1"/>
  <cacheFields count="6">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10">
        <s v="[dim_Date_Table].[Calendar_Year].&amp;[2016]" c="2016"/>
        <s v="[dim_Date_Table].[Calendar_Year].&amp;[2017]" c="2017"/>
        <s v="[dim_Date_Table].[Calendar_Year].&amp;[2018]" c="2018"/>
        <s v="[dim_Date_Table].[Calendar_Year].&amp;[2019]" c="2019"/>
        <s v="[dim_Date_Table].[Calendar_Year].&amp;[2020]" c="2020"/>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rate_Ind_Cal_NP]" caption="Fatalities_rate_Ind_Cal_NP" numFmtId="0" hierarchy="456" level="32767"/>
    <cacheField name="[dim_State].[State_Full].[State_Full]" caption="State_Full" numFmtId="0" hierarchy="146" level="1">
      <sharedItems count="8">
        <s v="[dim_State].[State_Full].&amp;[New South Wales]" c="New South Wales"/>
        <s v="[dim_State].[State_Full].&amp;[Victoria]" c="Victoria"/>
        <s v="[dim_State].[State_Full].&amp;[Queensland]" c="Queensland"/>
        <s v="[dim_State].[State_Full].&amp;[South Australia]" c="South Australia"/>
        <s v="[dim_State].[State_Full].&amp;[Western Australia]" c="Western Australia"/>
        <s v="[dim_State].[State_Full].&amp;[Tasmania]" c="Tasmania"/>
        <s v="[dim_State].[State_Full].&amp;[Northern Territory]" c="Northern Territory"/>
        <s v="[dim_State].[State_Full].&amp;[Australian Capital Territory]" c="Australian Capital Territory"/>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2" memberValueDatatype="130" unbalanced="0">
      <fieldsUsage count="2">
        <fieldUsage x="-1"/>
        <fieldUsage x="5"/>
      </fieldsUsage>
    </cacheHierarchy>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oneField="1">
      <fieldsUsage count="1">
        <fieldUsage x="4"/>
      </fieldsUsage>
    </cacheHierarchy>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2629421296" createdVersion="8" refreshedVersion="8" minRefreshableVersion="3" recordCount="0" supportSubquery="1" supportAdvancedDrill="1" xr:uid="{2CF76CDC-A41B-4DE2-B2FF-B122169EE624}">
  <cacheSource type="external" connectionId="1"/>
  <cacheFields count="7">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dim_Date_Table].[Top_10_Fin_Year_Indicator].[Top_10_Fin_Year_Indicator]" caption="Top_10_Fin_Year_Indicator" numFmtId="0" hierarchy="131" level="1">
      <sharedItems containsSemiMixedTypes="0" containsString="0"/>
    </cacheField>
    <cacheField name="[dim_Date_Table].[Financial_Year_Label].[Financial_Year_Label]" caption="Financial_Year_Label" numFmtId="0" hierarchy="126" level="1">
      <sharedItems count="10">
        <s v="[dim_Date_Table].[Financial_Year_Label].&amp;[2015-16]" c="2015-16"/>
        <s v="[dim_Date_Table].[Financial_Year_Label].&amp;[2016-17]" c="2016-17"/>
        <s v="[dim_Date_Table].[Financial_Year_Label].&amp;[2017-18]" c="2017-18"/>
        <s v="[dim_Date_Table].[Financial_Year_Label].&amp;[2018-19]" c="2018-19"/>
        <s v="[dim_Date_Table].[Financial_Year_Label].&amp;[2019-20]" c="2019-20"/>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Measures].[Fatalities_count]" caption="Fatalities_count" numFmtId="0" hierarchy="451" level="32767"/>
    <cacheField name="[dim_State].[State_Full].[State_Full]" caption="State_Full" numFmtId="0" hierarchy="146" level="1">
      <sharedItems count="8">
        <s v="[dim_State].[State_Full].&amp;[New South Wales]" c="New South Wales"/>
        <s v="[dim_State].[State_Full].&amp;[Victoria]" c="Victoria"/>
        <s v="[dim_State].[State_Full].&amp;[Queensland]" c="Queensland"/>
        <s v="[dim_State].[State_Full].&amp;[South Australia]" c="South Australia"/>
        <s v="[dim_State].[State_Full].&amp;[Western Australia]" c="Western Australia"/>
        <s v="[dim_State].[State_Full].&amp;[Tasmania]" c="Tasmania"/>
        <s v="[dim_State].[State_Full].&amp;[Northern Territory]" c="Northern Territory"/>
        <s v="[dim_State].[State_Full].&amp;[Australian Capital Territory]" c="Australian Capital Territory"/>
      </sharedItems>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0"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0"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4"/>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fieldsUsage count="2">
        <fieldUsage x="-1"/>
        <fieldUsage x="3"/>
      </fieldsUsage>
    </cacheHierarchy>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0"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0"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2" memberValueDatatype="130" unbalanced="0">
      <fieldsUsage count="2">
        <fieldUsage x="-1"/>
        <fieldUsage x="6"/>
      </fieldsUsage>
    </cacheHierarchy>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0" memberValueDatatype="130" unbalanced="0"/>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0"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0"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0"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0"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0"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0" memberValueDatatype="11" unbalanced="0"/>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5"/>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34175347221" createdVersion="8" refreshedVersion="8" minRefreshableVersion="3" recordCount="0" supportSubquery="1" supportAdvancedDrill="1" xr:uid="{99AEE391-FE6A-46F8-9B61-3FADE1CD8408}">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Date_Table].[Calendar_Year].[Calendar_Year]" caption="Calendar_Year" numFmtId="0" hierarchy="112" level="1">
      <sharedItems count="5">
        <s v="[dim_Date_Table].[Calendar_Year].&amp;[2021]" c="2021"/>
        <s v="[dim_Date_Table].[Calendar_Year].&amp;[2022]" c="2022"/>
        <s v="[dim_Date_Table].[Calendar_Year].&amp;[2023]" c="2023"/>
        <s v="[dim_Date_Table].[Calendar_Year].&amp;[2024]" c="2024"/>
        <s v="[dim_Date_Table].[Calendar_Year].&amp;[2025]" c="2025"/>
      </sharedItems>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TIF_Reporting].[Public road incident].[Public road incident]" caption="Public road incident" numFmtId="0" hierarchy="432" level="1">
      <sharedItems count="2">
        <s v="[TIF_Reporting].[Public road incident].&amp;[False]" c="FALSE"/>
        <s v="[TIF_Reporting].[Public road incident].&amp;[True]" c="TRUE"/>
      </sharedItems>
    </cacheField>
    <cacheField name="[dim_TIF_Jurisdiction].[Jurisdiction_Full].[Jurisdiction_Full]" caption="Jurisdiction_Full" numFmtId="0" hierarchy="149" level="1">
      <sharedItems count="10">
        <s v="[dim_TIF_Jurisdiction].[Jurisdiction_Full].&amp;[Aircraft incidents]" c="Aircraft incidents"/>
        <s v="[dim_TIF_Jurisdiction].[Jurisdiction_Full].&amp;[Australian Capital Territory]" c="Australian Capital Territory"/>
        <s v="[dim_TIF_Jurisdiction].[Jurisdiction_Full].&amp;[Commonwealth]" c="Commonwealth"/>
        <s v="[dim_TIF_Jurisdiction].[Jurisdiction_Full].&amp;[New South Wales]" c="New South Wales"/>
        <s v="[dim_TIF_Jurisdiction].[Jurisdiction_Full].&amp;[Northern Territory]" c="Northern Territory"/>
        <s v="[dim_TIF_Jurisdiction].[Jurisdiction_Full].&amp;[Queensland]" c="Queensland"/>
        <s v="[dim_TIF_Jurisdiction].[Jurisdiction_Full].&amp;[South Australia]" c="South Australia"/>
        <s v="[dim_TIF_Jurisdiction].[Jurisdiction_Full].&amp;[Tasmania]" c="Tasmania"/>
        <s v="[dim_TIF_Jurisdiction].[Jurisdiction_Full].&amp;[Victoria]" c="Victoria"/>
        <s v="[dim_TIF_Jurisdiction].[Jurisdiction_Full].&amp;[Western Australia]" c="Western Australia"/>
      </sharedItems>
    </cacheField>
    <cacheField name="[dim_Date_Table].[Top_5_Cal_Year_Indicator].[Top_5_Cal_Year_Indicator]" caption="Top_5_Cal_Year_Indicator" numFmtId="0" hierarchy="132" level="1">
      <sharedItems containsSemiMixedTypes="0" containsString="0"/>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3"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2"/>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3"/>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fieldsUsage count="2">
        <fieldUsage x="-1"/>
        <fieldUsage x="1"/>
      </fieldsUsage>
    </cacheHierarchy>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0" memberValueDatatype="130" unbalanced="0"/>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0"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2" memberValueDatatype="11" unbalanced="0">
      <fieldsUsage count="2">
        <fieldUsage x="-1"/>
        <fieldUsage x="7"/>
      </fieldsUsage>
    </cacheHierarchy>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0" memberValueDatatype="11" unbalanced="0"/>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2"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2"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2"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2" memberValueDatatype="130" unbalanced="0">
      <fieldsUsage count="2">
        <fieldUsage x="-1"/>
        <fieldUsage x="6"/>
      </fieldsUsage>
    </cacheHierarchy>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3"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3"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3"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3"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3"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2" memberValueDatatype="11" unbalanced="0">
      <fieldsUsage count="2">
        <fieldUsage x="-1"/>
        <fieldUsage x="5"/>
      </fieldsUsage>
    </cacheHierarchy>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4"/>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Cache/pivotCacheDefinition2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O'NEILL,Rhys" refreshedDate="46296.734987615739" createdVersion="8" refreshedVersion="8" minRefreshableVersion="3" recordCount="0" supportSubquery="1" supportAdvancedDrill="1" xr:uid="{093784D4-7BCC-4B47-BD82-5553A3A58C73}">
  <cacheSource type="external" connectionId="1"/>
  <cacheFields count="8">
    <cacheField name="[dim_Date_Table].[Top_10_Cal_Year_Indicator].[Top_10_Cal_Year_Indicator]" caption="Top_10_Cal_Year_Indicator" numFmtId="0" hierarchy="130" level="1">
      <sharedItems containsSemiMixedTypes="0" containsString="0"/>
    </cacheField>
    <cacheField name="[dim_ANZSIC_3digit].[ANZSIC_1digit].[ANZSIC_1digit]" caption="ANZSIC_1digit" numFmtId="0" hierarchy="82" level="1">
      <sharedItems count="19">
        <s v="[dim_ANZSIC_3digit].[ANZSIC_1digit].&amp;[A Agriculture, forestry and fishing]" c="A Agriculture, forestry and fishing"/>
        <s v="[dim_ANZSIC_3digit].[ANZSIC_1digit].&amp;[B Mining]" c="B Mining"/>
        <s v="[dim_ANZSIC_3digit].[ANZSIC_1digit].&amp;[C Manufacturing]" c="C Manufacturing"/>
        <s v="[dim_ANZSIC_3digit].[ANZSIC_1digit].&amp;[D Electricity, gas, water and waste services]" c="D Electricity, gas, water and waste services"/>
        <s v="[dim_ANZSIC_3digit].[ANZSIC_1digit].&amp;[E Construction]" c="E Construction"/>
        <s v="[dim_ANZSIC_3digit].[ANZSIC_1digit].&amp;[F Wholesale trade]" c="F Wholesale trade"/>
        <s v="[dim_ANZSIC_3digit].[ANZSIC_1digit].&amp;[G Retail trade]" c="G Retail trade"/>
        <s v="[dim_ANZSIC_3digit].[ANZSIC_1digit].&amp;[H Accommodation and food services]" c="H Accommodation and food services"/>
        <s v="[dim_ANZSIC_3digit].[ANZSIC_1digit].&amp;[I Transport, postal and warehousing]" c="I Transport, postal and warehousing"/>
        <s v="[dim_ANZSIC_3digit].[ANZSIC_1digit].&amp;[J Information media and telecommunications]" c="J Information media and telecommunications"/>
        <s v="[dim_ANZSIC_3digit].[ANZSIC_1digit].&amp;[K Financial and insurance services]" c="K Financial and insurance services"/>
        <s v="[dim_ANZSIC_3digit].[ANZSIC_1digit].&amp;[L Rental, hiring and real estate services]" c="L Rental, hiring and real estate services"/>
        <s v="[dim_ANZSIC_3digit].[ANZSIC_1digit].&amp;[M Professional, scientific and technical services]" c="M Professional, scientific and technical services"/>
        <s v="[dim_ANZSIC_3digit].[ANZSIC_1digit].&amp;[N Administrative and support services]" c="N Administrative and support services"/>
        <s v="[dim_ANZSIC_3digit].[ANZSIC_1digit].&amp;[O Public administration and safety]" c="O Public administration and safety"/>
        <s v="[dim_ANZSIC_3digit].[ANZSIC_1digit].&amp;[P Education and training]" c="P Education and training"/>
        <s v="[dim_ANZSIC_3digit].[ANZSIC_1digit].&amp;[Q Health care and social assistance]" c="Q Health care and social assistance"/>
        <s v="[dim_ANZSIC_3digit].[ANZSIC_1digit].&amp;[R Arts and recreation services]" c="R Arts and recreation services"/>
        <s v="[dim_ANZSIC_3digit].[ANZSIC_1digit].&amp;[S Other services]" c="S Other services"/>
      </sharedItems>
    </cacheField>
    <cacheField name="[dim_ANZSIC_3digit].[ANZSIC_2digit].[ANZSIC_2digit]" caption="ANZSIC_2digit" numFmtId="0" hierarchy="86" level="1">
      <sharedItems count="86">
        <s v="[dim_ANZSIC_3digit].[ANZSIC_2digit].&amp;[01 Agriculture]" c="01 Agriculture"/>
        <s v="[dim_ANZSIC_3digit].[ANZSIC_2digit].&amp;[02 Aquaculture]" c="02 Aquaculture"/>
        <s v="[dim_ANZSIC_3digit].[ANZSIC_2digit].&amp;[03 Forestry and logging]" c="03 Forestry and logging"/>
        <s v="[dim_ANZSIC_3digit].[ANZSIC_2digit].&amp;[04 Fishing, hunting and trapping]" c="04 Fishing, hunting and trapping"/>
        <s v="[dim_ANZSIC_3digit].[ANZSIC_2digit].&amp;[05 Agriculture, forestry and fishing support services]" c="05 Agriculture, forestry and fishing support services"/>
        <s v="[dim_ANZSIC_3digit].[ANZSIC_2digit].&amp;[06 Coal mining]" c="06 Coal mining"/>
        <s v="[dim_ANZSIC_3digit].[ANZSIC_2digit].&amp;[07 Oil and gas extraction]" c="07 Oil and gas extraction"/>
        <s v="[dim_ANZSIC_3digit].[ANZSIC_2digit].&amp;[08 Metal ore mining]" c="08 Metal ore mining"/>
        <s v="[dim_ANZSIC_3digit].[ANZSIC_2digit].&amp;[09 Non-metallic mineral mining and quarrying]" c="09 Non-metallic mineral mining and quarrying"/>
        <s v="[dim_ANZSIC_3digit].[ANZSIC_2digit].&amp;[10 Exploration and other mining support services]" c="10 Exploration and other mining support services"/>
        <s v="[dim_ANZSIC_3digit].[ANZSIC_2digit].&amp;[11 Food product manufacturing]" c="11 Food product manufacturing"/>
        <s v="[dim_ANZSIC_3digit].[ANZSIC_2digit].&amp;[12 Beverage and tobacco product manufacturing]" c="12 Beverage and tobacco product manufacturing"/>
        <s v="[dim_ANZSIC_3digit].[ANZSIC_2digit].&amp;[13 Textile, leather, clothing and footwear manufacturing]" c="13 Textile, leather, clothing and footwear manufacturing"/>
        <s v="[dim_ANZSIC_3digit].[ANZSIC_2digit].&amp;[14 Wood product manufacturing]" c="14 Wood product manufacturing"/>
        <s v="[dim_ANZSIC_3digit].[ANZSIC_2digit].&amp;[15 Pulp, paper and converted paper product manufacturing]" c="15 Pulp, paper and converted paper product manufacturing"/>
        <s v="[dim_ANZSIC_3digit].[ANZSIC_2digit].&amp;[16 Printing (including the reproduction of recorded media)]" c="16 Printing (including the reproduction of recorded media)"/>
        <s v="[dim_ANZSIC_3digit].[ANZSIC_2digit].&amp;[17 Petroleum and coal product manufacturing]" c="17 Petroleum and coal product manufacturing"/>
        <s v="[dim_ANZSIC_3digit].[ANZSIC_2digit].&amp;[18 Basic chemical and chemical product manufacturing]" c="18 Basic chemical and chemical product manufacturing"/>
        <s v="[dim_ANZSIC_3digit].[ANZSIC_2digit].&amp;[19 Polymer product and rubber product manufacturing]" c="19 Polymer product and rubber product manufacturing"/>
        <s v="[dim_ANZSIC_3digit].[ANZSIC_2digit].&amp;[20 Non-metallic mineral product manufacturing]" c="20 Non-metallic mineral product manufacturing"/>
        <s v="[dim_ANZSIC_3digit].[ANZSIC_2digit].&amp;[21 Primary metal and metal product manufacturing]" c="21 Primary metal and metal product manufacturing"/>
        <s v="[dim_ANZSIC_3digit].[ANZSIC_2digit].&amp;[22 Fabricated metal product manufacturing]" c="22 Fabricated metal product manufacturing"/>
        <s v="[dim_ANZSIC_3digit].[ANZSIC_2digit].&amp;[23 Transport equipment manufacturing]" c="23 Transport equipment manufacturing"/>
        <s v="[dim_ANZSIC_3digit].[ANZSIC_2digit].&amp;[24 Machinery and equipment manufacturing]" c="24 Machinery and equipment manufacturing"/>
        <s v="[dim_ANZSIC_3digit].[ANZSIC_2digit].&amp;[25 Furniture and other manufacturing]" c="25 Furniture and other manufacturing"/>
        <s v="[dim_ANZSIC_3digit].[ANZSIC_2digit].&amp;[26 Electricity supply]" c="26 Electricity supply"/>
        <s v="[dim_ANZSIC_3digit].[ANZSIC_2digit].&amp;[27 Gas supply]" c="27 Gas supply"/>
        <s v="[dim_ANZSIC_3digit].[ANZSIC_2digit].&amp;[28 Water supply, sewerage and drainage services]" c="28 Water supply, sewerage and drainage services"/>
        <s v="[dim_ANZSIC_3digit].[ANZSIC_2digit].&amp;[29 Waste collection, treatment and disposal services]" c="29 Waste collection, treatment and disposal services"/>
        <s v="[dim_ANZSIC_3digit].[ANZSIC_2digit].&amp;[30 Building construction]" c="30 Building construction"/>
        <s v="[dim_ANZSIC_3digit].[ANZSIC_2digit].&amp;[31 Heavy and civil engineering construction]" c="31 Heavy and civil engineering construction"/>
        <s v="[dim_ANZSIC_3digit].[ANZSIC_2digit].&amp;[32 Construction services]" c="32 Construction services"/>
        <s v="[dim_ANZSIC_3digit].[ANZSIC_2digit].&amp;[33 Basic material wholesaling]" c="33 Basic material wholesaling"/>
        <s v="[dim_ANZSIC_3digit].[ANZSIC_2digit].&amp;[34 Machinery and equipment wholesaling]" c="34 Machinery and equipment wholesaling"/>
        <s v="[dim_ANZSIC_3digit].[ANZSIC_2digit].&amp;[35 Motor vehicle and motor vehicle parts wholesaling]" c="35 Motor vehicle and motor vehicle parts wholesaling"/>
        <s v="[dim_ANZSIC_3digit].[ANZSIC_2digit].&amp;[36 Grocery, liquor and tobacco product wholesaling]" c="36 Grocery, liquor and tobacco product wholesaling"/>
        <s v="[dim_ANZSIC_3digit].[ANZSIC_2digit].&amp;[37 Other goods wholesaling]" c="37 Other goods wholesaling"/>
        <s v="[dim_ANZSIC_3digit].[ANZSIC_2digit].&amp;[38 Commission-based wholesaling]" c="38 Commission-based wholesaling"/>
        <s v="[dim_ANZSIC_3digit].[ANZSIC_2digit].&amp;[39 Motor vehicle and motor vehicle parts retailing]" c="39 Motor vehicle and motor vehicle parts retailing"/>
        <s v="[dim_ANZSIC_3digit].[ANZSIC_2digit].&amp;[40 Fuel retailing]" c="40 Fuel retailing"/>
        <s v="[dim_ANZSIC_3digit].[ANZSIC_2digit].&amp;[41 Food retailing]" c="41 Food retailing"/>
        <s v="[dim_ANZSIC_3digit].[ANZSIC_2digit].&amp;[42 Other store-based retailing]" c="42 Other store-based retailing"/>
        <s v="[dim_ANZSIC_3digit].[ANZSIC_2digit].&amp;[43 Non-store retailing and retail commission-based buying and/or selling]" c="43 Non-store retailing and retail commission-based buying and/or selling"/>
        <s v="[dim_ANZSIC_3digit].[ANZSIC_2digit].&amp;[44 Accommodation]" c="44 Accommodation"/>
        <s v="[dim_ANZSIC_3digit].[ANZSIC_2digit].&amp;[45 Food and beverage services]" c="45 Food and beverage services"/>
        <s v="[dim_ANZSIC_3digit].[ANZSIC_2digit].&amp;[46 Road transport]" c="46 Road transport"/>
        <s v="[dim_ANZSIC_3digit].[ANZSIC_2digit].&amp;[47 Rail transport]" c="47 Rail transport"/>
        <s v="[dim_ANZSIC_3digit].[ANZSIC_2digit].&amp;[48 Water transport]" c="48 Water transport"/>
        <s v="[dim_ANZSIC_3digit].[ANZSIC_2digit].&amp;[49 Air and space transport]" c="49 Air and space transport"/>
        <s v="[dim_ANZSIC_3digit].[ANZSIC_2digit].&amp;[50 Other transport]" c="50 Other transport"/>
        <s v="[dim_ANZSIC_3digit].[ANZSIC_2digit].&amp;[51 Postal and courier pick-up and delivery services]" c="51 Postal and courier pick-up and delivery services"/>
        <s v="[dim_ANZSIC_3digit].[ANZSIC_2digit].&amp;[52 Transport support services]" c="52 Transport support services"/>
        <s v="[dim_ANZSIC_3digit].[ANZSIC_2digit].&amp;[53 Warehousing and storage services]" c="53 Warehousing and storage services"/>
        <s v="[dim_ANZSIC_3digit].[ANZSIC_2digit].&amp;[54 Publishing (except internet and music publishing)]" c="54 Publishing (except internet and music publishing)"/>
        <s v="[dim_ANZSIC_3digit].[ANZSIC_2digit].&amp;[55 Motion picture and sound recording activities]" c="55 Motion picture and sound recording activities"/>
        <s v="[dim_ANZSIC_3digit].[ANZSIC_2digit].&amp;[56 Broadcasting (except internet)]" c="56 Broadcasting (except internet)"/>
        <s v="[dim_ANZSIC_3digit].[ANZSIC_2digit].&amp;[57 Internet publishing and broadcasting]" c="57 Internet publishing and broadcasting"/>
        <s v="[dim_ANZSIC_3digit].[ANZSIC_2digit].&amp;[58 Telecommunications services]" c="58 Telecommunications services"/>
        <s v="[dim_ANZSIC_3digit].[ANZSIC_2digit].&amp;[59 Internet service providers, web search portals and data processing services]" c="59 Internet service providers, web search portals and data processing services"/>
        <s v="[dim_ANZSIC_3digit].[ANZSIC_2digit].&amp;[60 Library and other information services]" c="60 Library and other information services"/>
        <s v="[dim_ANZSIC_3digit].[ANZSIC_2digit].&amp;[62 Finance]" c="62 Finance"/>
        <s v="[dim_ANZSIC_3digit].[ANZSIC_2digit].&amp;[63 Insurance and superannuation funds]" c="63 Insurance and superannuation funds"/>
        <s v="[dim_ANZSIC_3digit].[ANZSIC_2digit].&amp;[64 Auxiliary finance and insurance services]" c="64 Auxiliary finance and insurance services"/>
        <s v="[dim_ANZSIC_3digit].[ANZSIC_2digit].&amp;[66 Rental and hiring services (except real estate)]" c="66 Rental and hiring services (except real estate)"/>
        <s v="[dim_ANZSIC_3digit].[ANZSIC_2digit].&amp;[67 Property operators and real estate services]" c="67 Property operators and real estate services"/>
        <s v="[dim_ANZSIC_3digit].[ANZSIC_2digit].&amp;[69 Professional, scientific and technical services (except computer system design and related services)]" c="69 Professional, scientific and technical services (except computer system design and related services)"/>
        <s v="[dim_ANZSIC_3digit].[ANZSIC_2digit].&amp;[70 Computer system design and related services]" c="70 Computer system design and related services"/>
        <s v="[dim_ANZSIC_3digit].[ANZSIC_2digit].&amp;[72 Administrative services]" c="72 Administrative services"/>
        <s v="[dim_ANZSIC_3digit].[ANZSIC_2digit].&amp;[73 Building cleaning, pest control and other support services]" c="73 Building cleaning, pest control and other support services"/>
        <s v="[dim_ANZSIC_3digit].[ANZSIC_2digit].&amp;[75 Public administration]" c="75 Public administration"/>
        <s v="[dim_ANZSIC_3digit].[ANZSIC_2digit].&amp;[76 Defence]" c="76 Defence"/>
        <s v="[dim_ANZSIC_3digit].[ANZSIC_2digit].&amp;[77 Public order, safety and regulatory services]" c="77 Public order, safety and regulatory services"/>
        <s v="[dim_ANZSIC_3digit].[ANZSIC_2digit].&amp;[80 Preschool and school education]" c="80 Preschool and school education"/>
        <s v="[dim_ANZSIC_3digit].[ANZSIC_2digit].&amp;[81 Tertiary education]" c="81 Tertiary education"/>
        <s v="[dim_ANZSIC_3digit].[ANZSIC_2digit].&amp;[82 Adult, community and other education]" c="82 Adult, community and other education"/>
        <s v="[dim_ANZSIC_3digit].[ANZSIC_2digit].&amp;[84 Hospitals]" c="84 Hospitals"/>
        <s v="[dim_ANZSIC_3digit].[ANZSIC_2digit].&amp;[85 Medical and other health care services]" c="85 Medical and other health care services"/>
        <s v="[dim_ANZSIC_3digit].[ANZSIC_2digit].&amp;[86 Residential care services]" c="86 Residential care services"/>
        <s v="[dim_ANZSIC_3digit].[ANZSIC_2digit].&amp;[87 Social assistance services]" c="87 Social assistance services"/>
        <s v="[dim_ANZSIC_3digit].[ANZSIC_2digit].&amp;[89 Heritage activities]" c="89 Heritage activities"/>
        <s v="[dim_ANZSIC_3digit].[ANZSIC_2digit].&amp;[90 Creative and performing arts activities]" c="90 Creative and performing arts activities"/>
        <s v="[dim_ANZSIC_3digit].[ANZSIC_2digit].&amp;[91 Sports and recreation activities]" c="91 Sports and recreation activities"/>
        <s v="[dim_ANZSIC_3digit].[ANZSIC_2digit].&amp;[92 Gambling activities]" c="92 Gambling activities"/>
        <s v="[dim_ANZSIC_3digit].[ANZSIC_2digit].&amp;[94 Repair and maintenance]" c="94 Repair and maintenance"/>
        <s v="[dim_ANZSIC_3digit].[ANZSIC_2digit].&amp;[95 Personal care and other services]" c="95 Personal care and other services"/>
        <s v="[dim_ANZSIC_3digit].[ANZSIC_2digit].&amp;[96 Private households employing staff and undifferentiated goods and service-producing activities of households for own use]" c="96 Private households employing staff and undifferentiated goods and service-producing activities of households for own use"/>
      </sharedItems>
    </cacheField>
    <cacheField name="[Measures].[Fatalities_count]" caption="Fatalities_count" numFmtId="0" hierarchy="451" level="32767"/>
    <cacheField name="[TIF_Reporting].[Public road incident].[Public road incident]" caption="Public road incident" numFmtId="0" hierarchy="432" level="1">
      <sharedItems count="2">
        <s v="[TIF_Reporting].[Public road incident].&amp;[False]" c="FALSE"/>
        <s v="[TIF_Reporting].[Public road incident].&amp;[True]" c="TRUE"/>
      </sharedItems>
    </cacheField>
    <cacheField name="[dim_TIF_Jurisdiction].[Jurisdiction_Full].[Jurisdiction_Full]" caption="Jurisdiction_Full" numFmtId="0" hierarchy="149" level="1">
      <sharedItems count="10">
        <s v="[dim_TIF_Jurisdiction].[Jurisdiction_Full].&amp;[Aircraft incidents]" c="Aircraft incidents"/>
        <s v="[dim_TIF_Jurisdiction].[Jurisdiction_Full].&amp;[Australian Capital Territory]" c="Australian Capital Territory"/>
        <s v="[dim_TIF_Jurisdiction].[Jurisdiction_Full].&amp;[Commonwealth]" c="Commonwealth"/>
        <s v="[dim_TIF_Jurisdiction].[Jurisdiction_Full].&amp;[New South Wales]" c="New South Wales"/>
        <s v="[dim_TIF_Jurisdiction].[Jurisdiction_Full].&amp;[Northern Territory]" c="Northern Territory"/>
        <s v="[dim_TIF_Jurisdiction].[Jurisdiction_Full].&amp;[Queensland]" c="Queensland"/>
        <s v="[dim_TIF_Jurisdiction].[Jurisdiction_Full].&amp;[South Australia]" c="South Australia"/>
        <s v="[dim_TIF_Jurisdiction].[Jurisdiction_Full].&amp;[Tasmania]" c="Tasmania"/>
        <s v="[dim_TIF_Jurisdiction].[Jurisdiction_Full].&amp;[Victoria]" c="Victoria"/>
        <s v="[dim_TIF_Jurisdiction].[Jurisdiction_Full].&amp;[Western Australia]" c="Western Australia"/>
      </sharedItems>
    </cacheField>
    <cacheField name="[dim_Date_Table].[Financial_Year_Label].[Financial_Year_Label]" caption="Financial_Year_Label" numFmtId="0" hierarchy="126" level="1">
      <sharedItems count="5">
        <s v="[dim_Date_Table].[Financial_Year_Label].&amp;[2020-21]" c="2020-21"/>
        <s v="[dim_Date_Table].[Financial_Year_Label].&amp;[2021-22]" c="2021-22"/>
        <s v="[dim_Date_Table].[Financial_Year_Label].&amp;[2022-23]" c="2022-23"/>
        <s v="[dim_Date_Table].[Financial_Year_Label].&amp;[2023-24]" c="2023-24"/>
        <s v="[dim_Date_Table].[Financial_Year_Label].&amp;[2024-25]" c="2024-25"/>
      </sharedItems>
    </cacheField>
    <cacheField name="[dim_Date_Table].[Top_5_Fin_Year_Indicator].[Top_5_Fin_Year_Indicator]" caption="Top_5_Fin_Year_Indicator" numFmtId="0" hierarchy="133" level="1">
      <sharedItems containsSemiMixedTypes="0" containsString="0"/>
    </cacheField>
  </cacheFields>
  <cacheHierarchies count="509">
    <cacheHierarchy uniqueName="[_DimSet_1_C].[_DimSet_1]" caption="_DimSet_1" attribute="1" defaultMemberUniqueName="[_DimSet_1_C].[_DimSet_1].[All]" allUniqueName="[_DimSet_1_C].[_DimSet_1].[All]" dimensionUniqueName="[_DimSet_1_C]" displayFolder="" count="0" memberValueDatatype="130" unbalanced="0"/>
    <cacheHierarchy uniqueName="[_DimSet_1_C].[_DimSet_1 Fields]" caption="_DimSet_1 Fields" attribute="1" defaultMemberUniqueName="[_DimSet_1_C].[_DimSet_1 Fields].[All]" allUniqueName="[_DimSet_1_C].[_DimSet_1 Fields].[All]" dimensionUniqueName="[_DimSet_1_C]" displayFolder="" count="0" memberValueDatatype="130" unbalanced="0"/>
    <cacheHierarchy uniqueName="[_DimSet_1_C].[_DimSet_1 Order]" caption="_DimSet_1 Order" attribute="1" defaultMemberUniqueName="[_DimSet_1_C].[_DimSet_1 Order].[All]" allUniqueName="[_DimSet_1_C].[_DimSet_1 Order].[All]" dimensionUniqueName="[_DimSet_1_C]" displayFolder="" count="0" memberValueDatatype="20" unbalanced="0"/>
    <cacheHierarchy uniqueName="[_DimSet_1_R].[Parameter]" caption="Parameter" attribute="1" defaultMemberUniqueName="[_DimSet_1_R].[Parameter].[All]" allUniqueName="[_DimSet_1_R].[Parameter].[All]" dimensionUniqueName="[_DimSet_1_R]" displayFolder="" count="0" memberValueDatatype="130" unbalanced="0"/>
    <cacheHierarchy uniqueName="[_DimSet_1_R].[Parameter Fields]" caption="Parameter Fields" attribute="1" defaultMemberUniqueName="[_DimSet_1_R].[Parameter Fields].[All]" allUniqueName="[_DimSet_1_R].[Parameter Fields].[All]" dimensionUniqueName="[_DimSet_1_R]" displayFolder="" count="0" memberValueDatatype="130" unbalanced="0"/>
    <cacheHierarchy uniqueName="[_DimSet_1_R].[Parameter Order]" caption="Parameter Order" attribute="1" defaultMemberUniqueName="[_DimSet_1_R].[Parameter Order].[All]" allUniqueName="[_DimSet_1_R].[Parameter Order].[All]" dimensionUniqueName="[_DimSet_1_R]" displayFolder="" count="0" memberValueDatatype="20" unbalanced="0"/>
    <cacheHierarchy uniqueName="[_DimSet_2_C].[_DimSet_2]" caption="_DimSet_2" attribute="1" defaultMemberUniqueName="[_DimSet_2_C].[_DimSet_2].[All]" allUniqueName="[_DimSet_2_C].[_DimSet_2].[All]" dimensionUniqueName="[_DimSet_2_C]" displayFolder="" count="0" memberValueDatatype="130" unbalanced="0"/>
    <cacheHierarchy uniqueName="[_DimSet_2_C].[_DimSet_2 Fields]" caption="_DimSet_2 Fields" attribute="1" defaultMemberUniqueName="[_DimSet_2_C].[_DimSet_2 Fields].[All]" allUniqueName="[_DimSet_2_C].[_DimSet_2 Fields].[All]" dimensionUniqueName="[_DimSet_2_C]" displayFolder="" count="0" memberValueDatatype="130" unbalanced="0"/>
    <cacheHierarchy uniqueName="[_DimSet_2_C].[_DimSet_2 Order]" caption="_DimSet_2 Order" attribute="1" defaultMemberUniqueName="[_DimSet_2_C].[_DimSet_2 Order].[All]" allUniqueName="[_DimSet_2_C].[_DimSet_2 Order].[All]" dimensionUniqueName="[_DimSet_2_C]" displayFolder="" count="0" memberValueDatatype="20" unbalanced="0"/>
    <cacheHierarchy uniqueName="[_DimSet_2_R].[_DimSet_2_R]" caption="_DimSet_2_R" attribute="1" defaultMemberUniqueName="[_DimSet_2_R].[_DimSet_2_R].[All]" allUniqueName="[_DimSet_2_R].[_DimSet_2_R].[All]" dimensionUniqueName="[_DimSet_2_R]" displayFolder="" count="0" memberValueDatatype="130" unbalanced="0"/>
    <cacheHierarchy uniqueName="[_DimSet_2_R].[_DimSet_2_R Fields]" caption="_DimSet_2_R Fields" attribute="1" defaultMemberUniqueName="[_DimSet_2_R].[_DimSet_2_R Fields].[All]" allUniqueName="[_DimSet_2_R].[_DimSet_2_R Fields].[All]" dimensionUniqueName="[_DimSet_2_R]" displayFolder="" count="0" memberValueDatatype="130" unbalanced="0"/>
    <cacheHierarchy uniqueName="[_DimSet_2_R].[_DimSet_2_R Order]" caption="_DimSet_2_R Order" attribute="1" defaultMemberUniqueName="[_DimSet_2_R].[_DimSet_2_R Order].[All]" allUniqueName="[_DimSet_2_R].[_DimSet_2_R Order].[All]" dimensionUniqueName="[_DimSet_2_R]" displayFolder="" count="0" memberValueDatatype="20" unbalanced="0"/>
    <cacheHierarchy uniqueName="[_Display_Measures].[Column1]" caption="Column1" attribute="1" defaultMemberUniqueName="[_Display_Measures].[Column1].[All]" allUniqueName="[_Display_Measures].[Column1].[All]" dimensionUniqueName="[_Display_Measures]" displayFolder="" count="0" memberValueDatatype="130" unbalanced="0"/>
    <cacheHierarchy uniqueName="[_Param_Aggregation_Switch].[_Param_Aggregation_Switch Order]" caption="_Param_Aggregation_Switch Order" attribute="1" defaultMemberUniqueName="[_Param_Aggregation_Switch].[_Param_Aggregation_Switch Order].[All]" allUniqueName="[_Param_Aggregation_Switch].[_Param_Aggregation_Switch Order].[All]" dimensionUniqueName="[_Param_Aggregation_Switch]" displayFolder="" count="0" memberValueDatatype="20" unbalanced="0"/>
    <cacheHierarchy uniqueName="[_Param_Aggregation_Switch].[Param_Aggregation_Switch]" caption="Param_Aggregation_Switch" attribute="1" defaultMemberUniqueName="[_Param_Aggregation_Switch].[Param_Aggregation_Switch].[All]" allUniqueName="[_Param_Aggregation_Switch].[Param_Aggregation_Switch].[All]" dimensionUniqueName="[_Param_Aggregation_Switch]" displayFolder="" count="0" memberValueDatatype="130" unbalanced="0"/>
    <cacheHierarchy uniqueName="[_Param_Aggregation_Switch].[Param_Aggregation_Switch Fields]" caption="Param_Aggregation_Switch Fields" attribute="1" defaultMemberUniqueName="[_Param_Aggregation_Switch].[Param_Aggregation_Switch Fields].[All]" allUniqueName="[_Param_Aggregation_Switch].[Param_Aggregation_Switch Fields].[All]" dimensionUniqueName="[_Param_Aggregation_Switch]" displayFolder="" count="0" memberValueDatatype="130" unbalanced="0"/>
    <cacheHierarchy uniqueName="[_Param_Ind_Occ_Switch].[_Param_Ind_Occ_Switch]" caption="_Param_Ind_Occ_Switch" attribute="1" defaultMemberUniqueName="[_Param_Ind_Occ_Switch].[_Param_Ind_Occ_Switch].[All]" allUniqueName="[_Param_Ind_Occ_Switch].[_Param_Ind_Occ_Switch].[All]" dimensionUniqueName="[_Param_Ind_Occ_Switch]" displayFolder="" count="0" memberValueDatatype="130" unbalanced="0"/>
    <cacheHierarchy uniqueName="[_Param_Ind_Occ_Switch].[_Param_Ind_Occ_Switch Fields]" caption="_Param_Ind_Occ_Switch Fields" attribute="1" defaultMemberUniqueName="[_Param_Ind_Occ_Switch].[_Param_Ind_Occ_Switch Fields].[All]" allUniqueName="[_Param_Ind_Occ_Switch].[_Param_Ind_Occ_Switch Fields].[All]" dimensionUniqueName="[_Param_Ind_Occ_Switch]" displayFolder="" count="0" memberValueDatatype="130" unbalanced="0"/>
    <cacheHierarchy uniqueName="[_Param_Ind_Occ_Switch].[_Param_Ind_Occ_Switch Order]" caption="_Param_Ind_Occ_Switch Order" attribute="1" defaultMemberUniqueName="[_Param_Ind_Occ_Switch].[_Param_Ind_Occ_Switch Order].[All]" allUniqueName="[_Param_Ind_Occ_Switch].[_Param_Ind_Occ_Switch Order].[All]" dimensionUniqueName="[_Param_Ind_Occ_Switch]" displayFolder="" count="0" memberValueDatatype="20" unbalanced="0"/>
    <cacheHierarchy uniqueName="[_Param_Measure_Switch_Occ].[Param_Measure_Switch_Occ]" caption="Param_Measure_Switch_Occ" attribute="1" defaultMemberUniqueName="[_Param_Measure_Switch_Occ].[Param_Measure_Switch_Occ].[All]" allUniqueName="[_Param_Measure_Switch_Occ].[Param_Measure_Switch_Occ].[All]" dimensionUniqueName="[_Param_Measure_Switch_Occ]" displayFolder="" count="0" memberValueDatatype="130" unbalanced="0"/>
    <cacheHierarchy uniqueName="[_Param_Measure_Switch_Occ].[Param_Measure_Switch_Occ Fields]" caption="Param_Measure_Switch_Occ Fields" attribute="1" defaultMemberUniqueName="[_Param_Measure_Switch_Occ].[Param_Measure_Switch_Occ Fields].[All]" allUniqueName="[_Param_Measure_Switch_Occ].[Param_Measure_Switch_Occ Fields].[All]" dimensionUniqueName="[_Param_Measure_Switch_Occ]" displayFolder="" count="0" memberValueDatatype="130" unbalanced="0"/>
    <cacheHierarchy uniqueName="[_Param_Measure_Switch_Occ].[Param_Measure_Switch_Occ Order]" caption="Param_Measure_Switch_Occ Order" attribute="1" defaultMemberUniqueName="[_Param_Measure_Switch_Occ].[Param_Measure_Switch_Occ Order].[All]" allUniqueName="[_Param_Measure_Switch_Occ].[Param_Measure_Switch_Occ Order].[All]" dimensionUniqueName="[_Param_Measure_Switch_Occ]" displayFolder="" count="0" memberValueDatatype="20" unbalanced="0"/>
    <cacheHierarchy uniqueName="[Agg_DriverTable].[Aggregation_driver]" caption="Aggregation_driver" attribute="1" defaultMemberUniqueName="[Agg_DriverTable].[Aggregation_driver].[All]" allUniqueName="[Agg_DriverTable].[Aggregation_driver].[All]" dimensionUniqueName="[Agg_DriverTable]" displayFolder="" count="0" memberValueDatatype="20" unbalanced="0"/>
    <cacheHierarchy uniqueName="[CCT_NoBreakdown].[Column1]" caption="Column1" attribute="1" defaultMemberUniqueName="[CCT_NoBreakdown].[Column1].[All]" allUniqueName="[CCT_NoBreakdown].[Column1].[All]" dimensionUniqueName="[CCT_NoBreakdown]" displayFolder="" count="0" memberValueDatatype="130" unbalanced="0"/>
    <cacheHierarchy uniqueName="[dim_Age].[Age_Group_10Y_Code]" caption="Age_Group_10Y_Code" attribute="1" defaultMemberUniqueName="[dim_Age].[Age_Group_10Y_Code].[All]" allUniqueName="[dim_Age].[Age_Group_10Y_Code].[All]" dimensionUniqueName="[dim_Age]" displayFolder="" count="0" memberValueDatatype="20" unbalanced="0"/>
    <cacheHierarchy uniqueName="[dim_Age].[Age_Group_10Y_Title]" caption="Age_Group_10Y_Title" attribute="1" defaultMemberUniqueName="[dim_Age].[Age_Group_10Y_Title].[All]" allUniqueName="[dim_Age].[Age_Group_10Y_Title].[All]" dimensionUniqueName="[dim_Age]" displayFolder="" count="0" memberValueDatatype="130" unbalanced="0"/>
    <cacheHierarchy uniqueName="[dim_Age].[Age_Group_5Y_Code]" caption="Age_Group_5Y_Code" attribute="1" defaultMemberUniqueName="[dim_Age].[Age_Group_5Y_Code].[All]" allUniqueName="[dim_Age].[Age_Group_5Y_Code].[All]" dimensionUniqueName="[dim_Age]" displayFolder="" count="0" memberValueDatatype="20" unbalanced="0"/>
    <cacheHierarchy uniqueName="[dim_Age].[Age_Group_5Y_Title]" caption="Age_Group_5Y_Title" attribute="1" defaultMemberUniqueName="[dim_Age].[Age_Group_5Y_Title].[All]" allUniqueName="[dim_Age].[Age_Group_5Y_Title].[All]" dimensionUniqueName="[dim_Age]" displayFolder="" count="0" memberValueDatatype="130" unbalanced="0"/>
    <cacheHierarchy uniqueName="[dim_Age].[Age_Group_Title Hierarchy]" caption="Age_Group_Title Hierarchy" defaultMemberUniqueName="[dim_Age].[Age_Group_Title Hierarchy].[All]" allUniqueName="[dim_Age].[Age_Group_Title Hierarchy].[All]" dimensionUniqueName="[dim_Age]" displayFolder="" count="3" unbalanced="0"/>
    <cacheHierarchy uniqueName="[dim_ANZSCO].[ANZSCO_1digit]" caption="ANZSCO_1digit" attribute="1" defaultMemberUniqueName="[dim_ANZSCO].[ANZSCO_1digit].[All]" allUniqueName="[dim_ANZSCO].[ANZSCO_1digit].[All]" dimensionUniqueName="[dim_ANZSCO]" displayFolder="" count="0" memberValueDatatype="130" unbalanced="0"/>
    <cacheHierarchy uniqueName="[dim_ANZSCO].[ANZSCO_1digit_Code]" caption="ANZSCO_1digit_Code" attribute="1" defaultMemberUniqueName="[dim_ANZSCO].[ANZSCO_1digit_Code].[All]" allUniqueName="[dim_ANZSCO].[ANZSCO_1digit_Code].[All]" dimensionUniqueName="[dim_ANZSCO]" displayFolder="" count="0" memberValueDatatype="130" unbalanced="0"/>
    <cacheHierarchy uniqueName="[dim_ANZSCO].[ANZSCO_1digit_Sort]" caption="ANZSCO_1digit_Sort" attribute="1" defaultMemberUniqueName="[dim_ANZSCO].[ANZSCO_1digit_Sort].[All]" allUniqueName="[dim_ANZSCO].[ANZSCO_1digit_Sort].[All]" dimensionUniqueName="[dim_ANZSCO]" displayFolder="" count="0" memberValueDatatype="20" unbalanced="0"/>
    <cacheHierarchy uniqueName="[dim_ANZSCO].[ANZSCO_1digit_Title]" caption="ANZSCO_1digit_Title" attribute="1" defaultMemberUniqueName="[dim_ANZSCO].[ANZSCO_1digit_Title].[All]" allUniqueName="[dim_ANZSCO].[ANZSCO_1digit_Title].[All]" dimensionUniqueName="[dim_ANZSCO]" displayFolder="" count="0" memberValueDatatype="130" unbalanced="0"/>
    <cacheHierarchy uniqueName="[dim_ANZSCO].[ANZSCO_2digit]" caption="ANZSCO_2digit" attribute="1" defaultMemberUniqueName="[dim_ANZSCO].[ANZSCO_2digit].[All]" allUniqueName="[dim_ANZSCO].[ANZSCO_2digit].[All]" dimensionUniqueName="[dim_ANZSCO]" displayFolder="" count="0" memberValueDatatype="130" unbalanced="0"/>
    <cacheHierarchy uniqueName="[dim_ANZSCO].[ANZSCO_2digit_Code]" caption="ANZSCO_2digit_Code" attribute="1" defaultMemberUniqueName="[dim_ANZSCO].[ANZSCO_2digit_Code].[All]" allUniqueName="[dim_ANZSCO].[ANZSCO_2digit_Code].[All]" dimensionUniqueName="[dim_ANZSCO]" displayFolder="" count="0" memberValueDatatype="130" unbalanced="0"/>
    <cacheHierarchy uniqueName="[dim_ANZSCO].[ANZSCO_2digit_Sort]" caption="ANZSCO_2digit_Sort" attribute="1" defaultMemberUniqueName="[dim_ANZSCO].[ANZSCO_2digit_Sort].[All]" allUniqueName="[dim_ANZSCO].[ANZSCO_2digit_Sort].[All]" dimensionUniqueName="[dim_ANZSCO]" displayFolder="" count="0" memberValueDatatype="20" unbalanced="0"/>
    <cacheHierarchy uniqueName="[dim_ANZSCO].[ANZSCO_2digit_Title]" caption="ANZSCO_2digit_Title" attribute="1" defaultMemberUniqueName="[dim_ANZSCO].[ANZSCO_2digit_Title].[All]" allUniqueName="[dim_ANZSCO].[ANZSCO_2digit_Title].[All]" dimensionUniqueName="[dim_ANZSCO]" displayFolder="" count="0" memberValueDatatype="130" unbalanced="0"/>
    <cacheHierarchy uniqueName="[dim_ANZSCO].[ANZSCO_3digit]" caption="ANZSCO_3digit" attribute="1" defaultMemberUniqueName="[dim_ANZSCO].[ANZSCO_3digit].[All]" allUniqueName="[dim_ANZSCO].[ANZSCO_3digit].[All]" dimensionUniqueName="[dim_ANZSCO]" displayFolder="" count="0" memberValueDatatype="130" unbalanced="0"/>
    <cacheHierarchy uniqueName="[dim_ANZSCO].[ANZSCO_3digit_Code]" caption="ANZSCO_3digit_Code" attribute="1" defaultMemberUniqueName="[dim_ANZSCO].[ANZSCO_3digit_Code].[All]" allUniqueName="[dim_ANZSCO].[ANZSCO_3digit_Code].[All]" dimensionUniqueName="[dim_ANZSCO]" displayFolder="" count="0" memberValueDatatype="130" unbalanced="0"/>
    <cacheHierarchy uniqueName="[dim_ANZSCO].[ANZSCO_3digit_Sort]" caption="ANZSCO_3digit_Sort" attribute="1" defaultMemberUniqueName="[dim_ANZSCO].[ANZSCO_3digit_Sort].[All]" allUniqueName="[dim_ANZSCO].[ANZSCO_3digit_Sort].[All]" dimensionUniqueName="[dim_ANZSCO]" displayFolder="" count="0" memberValueDatatype="20" unbalanced="0"/>
    <cacheHierarchy uniqueName="[dim_ANZSCO].[ANZSCO_3digit_Title]" caption="ANZSCO_3digit_Title" attribute="1" defaultMemberUniqueName="[dim_ANZSCO].[ANZSCO_3digit_Title].[All]" allUniqueName="[dim_ANZSCO].[ANZSCO_3digit_Title].[All]" dimensionUniqueName="[dim_ANZSCO]" displayFolder="" count="0" memberValueDatatype="130" unbalanced="0"/>
    <cacheHierarchy uniqueName="[dim_ANZSCO].[ANZSCO_4digit]" caption="ANZSCO_4digit" attribute="1" defaultMemberUniqueName="[dim_ANZSCO].[ANZSCO_4digit].[All]" allUniqueName="[dim_ANZSCO].[ANZSCO_4digit].[All]" dimensionUniqueName="[dim_ANZSCO]" displayFolder="" count="0" memberValueDatatype="130" unbalanced="0"/>
    <cacheHierarchy uniqueName="[dim_ANZSCO].[ANZSCO_4digit_Code]" caption="ANZSCO_4digit_Code" attribute="1" defaultMemberUniqueName="[dim_ANZSCO].[ANZSCO_4digit_Code].[All]" allUniqueName="[dim_ANZSCO].[ANZSCO_4digit_Code].[All]" dimensionUniqueName="[dim_ANZSCO]" displayFolder="" count="0" memberValueDatatype="130" unbalanced="0"/>
    <cacheHierarchy uniqueName="[dim_ANZSCO].[ANZSCO_4digit_Sort]" caption="ANZSCO_4digit_Sort" attribute="1" defaultMemberUniqueName="[dim_ANZSCO].[ANZSCO_4digit_Sort].[All]" allUniqueName="[dim_ANZSCO].[ANZSCO_4digit_Sort].[All]" dimensionUniqueName="[dim_ANZSCO]" displayFolder="" count="0" memberValueDatatype="20" unbalanced="0"/>
    <cacheHierarchy uniqueName="[dim_ANZSCO].[ANZSCO_4digit_Title]" caption="ANZSCO_4digit_Title" attribute="1" defaultMemberUniqueName="[dim_ANZSCO].[ANZSCO_4digit_Title].[All]" allUniqueName="[dim_ANZSCO].[ANZSCO_4digit_Title].[All]" dimensionUniqueName="[dim_ANZSCO]" displayFolder="" count="0" memberValueDatatype="130" unbalanced="0"/>
    <cacheHierarchy uniqueName="[dim_ANZSCO].[ANZSCO_Code_Hierarchy]" caption="ANZSCO_Code_Hierarchy" defaultMemberUniqueName="[dim_ANZSCO].[ANZSCO_Code_Hierarchy].[All]" allUniqueName="[dim_ANZSCO].[ANZSCO_Code_Hierarchy].[All]" dimensionUniqueName="[dim_ANZSCO]" displayFolder="" count="0" unbalanced="0"/>
    <cacheHierarchy uniqueName="[dim_ANZSCO].[ANZSCO_Hierarchy]" caption="ANZSCO_Hierarchy" defaultMemberUniqueName="[dim_ANZSCO].[ANZSCO_Hierarchy].[All]" allUniqueName="[dim_ANZSCO].[ANZSCO_Hierarchy].[All]" dimensionUniqueName="[dim_ANZSCO]" displayFolder="" count="0" unbalanced="0"/>
    <cacheHierarchy uniqueName="[dim_ANZSCO].[ANZSCO_Title_Hierarchy]" caption="ANZSCO_Title_Hierarchy" defaultMemberUniqueName="[dim_ANZSCO].[ANZSCO_Title_Hierarchy].[All]" allUniqueName="[dim_ANZSCO].[ANZSCO_Title_Hierarchy].[All]" dimensionUniqueName="[dim_ANZSCO]" displayFolder="" count="0" unbalanced="0"/>
    <cacheHierarchy uniqueName="[dim_ANZSCO].[NFD_2digit_Flag]" caption="NFD_2digit_Flag" attribute="1" defaultMemberUniqueName="[dim_ANZSCO].[NFD_2digit_Flag].[All]" allUniqueName="[dim_ANZSCO].[NFD_2digit_Flag].[All]" dimensionUniqueName="[dim_ANZSCO]" displayFolder="" count="0" memberValueDatatype="20" unbalanced="0"/>
    <cacheHierarchy uniqueName="[dim_ANZSCO].[NFD_3digit_Flag]" caption="NFD_3digit_Flag" attribute="1" defaultMemberUniqueName="[dim_ANZSCO].[NFD_3digit_Flag].[All]" allUniqueName="[dim_ANZSCO].[NFD_3digit_Flag].[All]" dimensionUniqueName="[dim_ANZSCO]" displayFolder="" count="0" memberValueDatatype="20" unbalanced="0"/>
    <cacheHierarchy uniqueName="[dim_ANZSCO].[NFD_4digit_Flag]" caption="NFD_4digit_Flag" attribute="1" defaultMemberUniqueName="[dim_ANZSCO].[NFD_4digit_Flag].[All]" allUniqueName="[dim_ANZSCO].[NFD_4digit_Flag].[All]" dimensionUniqueName="[dim_ANZSCO]" displayFolder="" count="0" memberValueDatatype="20" unbalanced="0"/>
    <cacheHierarchy uniqueName="[dim_ANZSCO_1digit_CC].[ANZSCO_1digit_Code]" caption="ANZSCO_1digit_Code" attribute="1" defaultMemberUniqueName="[dim_ANZSCO_1digit_CC].[ANZSCO_1digit_Code].[All]" allUniqueName="[dim_ANZSCO_1digit_CC].[ANZSCO_1digit_Code].[All]" dimensionUniqueName="[dim_ANZSCO_1digit_CC]" displayFolder="" count="0" memberValueDatatype="130" unbalanced="0"/>
    <cacheHierarchy uniqueName="[dim_ANZSCO_1digit_CC].[ANZSCO_1digit_Sort]" caption="ANZSCO_1digit_Sort" attribute="1" defaultMemberUniqueName="[dim_ANZSCO_1digit_CC].[ANZSCO_1digit_Sort].[All]" allUniqueName="[dim_ANZSCO_1digit_CC].[ANZSCO_1digit_Sort].[All]" dimensionUniqueName="[dim_ANZSCO_1digit_CC]" displayFolder="" count="0" memberValueDatatype="20" unbalanced="0"/>
    <cacheHierarchy uniqueName="[dim_ANZSCO_1digit_CC].[ANZSCO_1digit_Title]" caption="ANZSCO_1digit_Title" attribute="1" defaultMemberUniqueName="[dim_ANZSCO_1digit_CC].[ANZSCO_1digit_Title].[All]" allUniqueName="[dim_ANZSCO_1digit_CC].[ANZSCO_1digit_Title].[All]" dimensionUniqueName="[dim_ANZSCO_1digit_CC]" displayFolder="" count="0" memberValueDatatype="130" unbalanced="0"/>
    <cacheHierarchy uniqueName="[dim_ANZSCO_1digit_CC].[HEX]" caption="HEX" attribute="1" defaultMemberUniqueName="[dim_ANZSCO_1digit_CC].[HEX].[All]" allUniqueName="[dim_ANZSCO_1digit_CC].[HEX].[All]" dimensionUniqueName="[dim_ANZSCO_1digit_CC]" displayFolder="" count="0" memberValueDatatype="130" unbalanced="0"/>
    <cacheHierarchy uniqueName="[dim_ANZSIC].[ANZSIC_1digit]" caption="ANZSIC_1digit" attribute="1" defaultMemberUniqueName="[dim_ANZSIC].[ANZSIC_1digit].[All]" allUniqueName="[dim_ANZSIC].[ANZSIC_1digit].[All]" dimensionUniqueName="[dim_ANZSIC]" displayFolder="" count="0" memberValueDatatype="130" unbalanced="0"/>
    <cacheHierarchy uniqueName="[dim_ANZSIC].[ANZSIC_1digit_Code]" caption="ANZSIC_1digit_Code" attribute="1" defaultMemberUniqueName="[dim_ANZSIC].[ANZSIC_1digit_Code].[All]" allUniqueName="[dim_ANZSIC].[ANZSIC_1digit_Code].[All]" dimensionUniqueName="[dim_ANZSIC]" displayFolder="" count="0" memberValueDatatype="130" unbalanced="0"/>
    <cacheHierarchy uniqueName="[dim_ANZSIC].[ANZSIC_1digit_Sort]" caption="ANZSIC_1digit_Sort" attribute="1" defaultMemberUniqueName="[dim_ANZSIC].[ANZSIC_1digit_Sort].[All]" allUniqueName="[dim_ANZSIC].[ANZSIC_1digit_Sort].[All]" dimensionUniqueName="[dim_ANZSIC]" displayFolder="" count="0" memberValueDatatype="20" unbalanced="0"/>
    <cacheHierarchy uniqueName="[dim_ANZSIC].[ANZSIC_1digit_Title]" caption="ANZSIC_1digit_Title" attribute="1" defaultMemberUniqueName="[dim_ANZSIC].[ANZSIC_1digit_Title].[All]" allUniqueName="[dim_ANZSIC].[ANZSIC_1digit_Title].[All]" dimensionUniqueName="[dim_ANZSIC]" displayFolder="" count="0" memberValueDatatype="130" unbalanced="0"/>
    <cacheHierarchy uniqueName="[dim_ANZSIC].[ANZSIC_2digit]" caption="ANZSIC_2digit" attribute="1" defaultMemberUniqueName="[dim_ANZSIC].[ANZSIC_2digit].[All]" allUniqueName="[dim_ANZSIC].[ANZSIC_2digit].[All]" dimensionUniqueName="[dim_ANZSIC]" displayFolder="" count="0" memberValueDatatype="130" unbalanced="0"/>
    <cacheHierarchy uniqueName="[dim_ANZSIC].[ANZSIC_2digit_Code]" caption="ANZSIC_2digit_Code" attribute="1" defaultMemberUniqueName="[dim_ANZSIC].[ANZSIC_2digit_Code].[All]" allUniqueName="[dim_ANZSIC].[ANZSIC_2digit_Code].[All]" dimensionUniqueName="[dim_ANZSIC]" displayFolder="" count="0" memberValueDatatype="130" unbalanced="0"/>
    <cacheHierarchy uniqueName="[dim_ANZSIC].[ANZSIC_2digit_Sort]" caption="ANZSIC_2digit_Sort" attribute="1" defaultMemberUniqueName="[dim_ANZSIC].[ANZSIC_2digit_Sort].[All]" allUniqueName="[dim_ANZSIC].[ANZSIC_2digit_Sort].[All]" dimensionUniqueName="[dim_ANZSIC]" displayFolder="" count="0" memberValueDatatype="20" unbalanced="0"/>
    <cacheHierarchy uniqueName="[dim_ANZSIC].[ANZSIC_2digit_Title]" caption="ANZSIC_2digit_Title" attribute="1" defaultMemberUniqueName="[dim_ANZSIC].[ANZSIC_2digit_Title].[All]" allUniqueName="[dim_ANZSIC].[ANZSIC_2digit_Title].[All]" dimensionUniqueName="[dim_ANZSIC]" displayFolder="" count="0" memberValueDatatype="130" unbalanced="0"/>
    <cacheHierarchy uniqueName="[dim_ANZSIC].[ANZSIC_3digit]" caption="ANZSIC_3digit" attribute="1" defaultMemberUniqueName="[dim_ANZSIC].[ANZSIC_3digit].[All]" allUniqueName="[dim_ANZSIC].[ANZSIC_3digit].[All]" dimensionUniqueName="[dim_ANZSIC]" displayFolder="" count="0" memberValueDatatype="130" unbalanced="0"/>
    <cacheHierarchy uniqueName="[dim_ANZSIC].[ANZSIC_3digit_Code]" caption="ANZSIC_3digit_Code" attribute="1" defaultMemberUniqueName="[dim_ANZSIC].[ANZSIC_3digit_Code].[All]" allUniqueName="[dim_ANZSIC].[ANZSIC_3digit_Code].[All]" dimensionUniqueName="[dim_ANZSIC]" displayFolder="" count="0" memberValueDatatype="130" unbalanced="0"/>
    <cacheHierarchy uniqueName="[dim_ANZSIC].[ANZSIC_3digit_Sort]" caption="ANZSIC_3digit_Sort" attribute="1" defaultMemberUniqueName="[dim_ANZSIC].[ANZSIC_3digit_Sort].[All]" allUniqueName="[dim_ANZSIC].[ANZSIC_3digit_Sort].[All]" dimensionUniqueName="[dim_ANZSIC]" displayFolder="" count="0" memberValueDatatype="20" unbalanced="0"/>
    <cacheHierarchy uniqueName="[dim_ANZSIC].[ANZSIC_3digit_Title]" caption="ANZSIC_3digit_Title" attribute="1" defaultMemberUniqueName="[dim_ANZSIC].[ANZSIC_3digit_Title].[All]" allUniqueName="[dim_ANZSIC].[ANZSIC_3digit_Title].[All]" dimensionUniqueName="[dim_ANZSIC]" displayFolder="" count="0" memberValueDatatype="130" unbalanced="0"/>
    <cacheHierarchy uniqueName="[dim_ANZSIC].[ANZSIC_4digit]" caption="ANZSIC_4digit" attribute="1" defaultMemberUniqueName="[dim_ANZSIC].[ANZSIC_4digit].[All]" allUniqueName="[dim_ANZSIC].[ANZSIC_4digit].[All]" dimensionUniqueName="[dim_ANZSIC]" displayFolder="" count="0" memberValueDatatype="130" unbalanced="0"/>
    <cacheHierarchy uniqueName="[dim_ANZSIC].[ANZSIC_4digit_Code]" caption="ANZSIC_4digit_Code" attribute="1" defaultMemberUniqueName="[dim_ANZSIC].[ANZSIC_4digit_Code].[All]" allUniqueName="[dim_ANZSIC].[ANZSIC_4digit_Code].[All]" dimensionUniqueName="[dim_ANZSIC]" displayFolder="" count="0" memberValueDatatype="130" unbalanced="0"/>
    <cacheHierarchy uniqueName="[dim_ANZSIC].[ANZSIC_4digit_Sort]" caption="ANZSIC_4digit_Sort" attribute="1" defaultMemberUniqueName="[dim_ANZSIC].[ANZSIC_4digit_Sort].[All]" allUniqueName="[dim_ANZSIC].[ANZSIC_4digit_Sort].[All]" dimensionUniqueName="[dim_ANZSIC]" displayFolder="" count="0" memberValueDatatype="20" unbalanced="0"/>
    <cacheHierarchy uniqueName="[dim_ANZSIC].[ANZSIC_4digit_Title]" caption="ANZSIC_4digit_Title" attribute="1" defaultMemberUniqueName="[dim_ANZSIC].[ANZSIC_4digit_Title].[All]" allUniqueName="[dim_ANZSIC].[ANZSIC_4digit_Title].[All]" dimensionUniqueName="[dim_ANZSIC]" displayFolder="" count="0" memberValueDatatype="130" unbalanced="0"/>
    <cacheHierarchy uniqueName="[dim_ANZSIC].[ANZSIC_4digit_Title_Sort]" caption="ANZSIC_4digit_Title_Sort" attribute="1" defaultMemberUniqueName="[dim_ANZSIC].[ANZSIC_4digit_Title_Sort].[All]" allUniqueName="[dim_ANZSIC].[ANZSIC_4digit_Title_Sort].[All]" dimensionUniqueName="[dim_ANZSIC]" displayFolder="" count="0" memberValueDatatype="20" unbalanced="0"/>
    <cacheHierarchy uniqueName="[dim_ANZSIC].[ANZSIC_Code_Hierarchy]" caption="ANZSIC_Code_Hierarchy" defaultMemberUniqueName="[dim_ANZSIC].[ANZSIC_Code_Hierarchy].[All]" allUniqueName="[dim_ANZSIC].[ANZSIC_Code_Hierarchy].[All]" dimensionUniqueName="[dim_ANZSIC]" displayFolder="" count="0" unbalanced="0"/>
    <cacheHierarchy uniqueName="[dim_ANZSIC].[ANZSIC_Hierarchy]" caption="ANZSIC_Hierarchy" defaultMemberUniqueName="[dim_ANZSIC].[ANZSIC_Hierarchy].[All]" allUniqueName="[dim_ANZSIC].[ANZSIC_Hierarchy].[All]" dimensionUniqueName="[dim_ANZSIC]" displayFolder="" count="0" unbalanced="0"/>
    <cacheHierarchy uniqueName="[dim_ANZSIC].[ANZSIC_Title_Hierarchy]" caption="ANZSIC_Title_Hierarchy" defaultMemberUniqueName="[dim_ANZSIC].[ANZSIC_Title_Hierarchy].[All]" allUniqueName="[dim_ANZSIC].[ANZSIC_Title_Hierarchy].[All]" dimensionUniqueName="[dim_ANZSIC]" displayFolder="" count="0" unbalanced="0"/>
    <cacheHierarchy uniqueName="[dim_ANZSIC].[NFD_2digit_Flag]" caption="NFD_2digit_Flag" attribute="1" defaultMemberUniqueName="[dim_ANZSIC].[NFD_2digit_Flag].[All]" allUniqueName="[dim_ANZSIC].[NFD_2digit_Flag].[All]" dimensionUniqueName="[dim_ANZSIC]" displayFolder="" count="0" memberValueDatatype="20" unbalanced="0"/>
    <cacheHierarchy uniqueName="[dim_ANZSIC].[NFD_3digit_Flag]" caption="NFD_3digit_Flag" attribute="1" defaultMemberUniqueName="[dim_ANZSIC].[NFD_3digit_Flag].[All]" allUniqueName="[dim_ANZSIC].[NFD_3digit_Flag].[All]" dimensionUniqueName="[dim_ANZSIC]" displayFolder="" count="0" memberValueDatatype="20" unbalanced="0"/>
    <cacheHierarchy uniqueName="[dim_ANZSIC].[NFD_4digit_Flag]" caption="NFD_4digit_Flag" attribute="1" defaultMemberUniqueName="[dim_ANZSIC].[NFD_4digit_Flag].[All]" allUniqueName="[dim_ANZSIC].[NFD_4digit_Flag].[All]" dimensionUniqueName="[dim_ANZSIC]" displayFolder="" count="0" memberValueDatatype="20" unbalanced="0"/>
    <cacheHierarchy uniqueName="[dim_ANZSIC_1digit_CC].[ANZSIC_1digit_Code]" caption="ANZSIC_1digit_Code" attribute="1" defaultMemberUniqueName="[dim_ANZSIC_1digit_CC].[ANZSIC_1digit_Code].[All]" allUniqueName="[dim_ANZSIC_1digit_CC].[ANZSIC_1digit_Code].[All]" dimensionUniqueName="[dim_ANZSIC_1digit_CC]" displayFolder="" count="0" memberValueDatatype="130" unbalanced="0"/>
    <cacheHierarchy uniqueName="[dim_ANZSIC_1digit_CC].[ANZSIC_1digit_Sort]" caption="ANZSIC_1digit_Sort" attribute="1" defaultMemberUniqueName="[dim_ANZSIC_1digit_CC].[ANZSIC_1digit_Sort].[All]" allUniqueName="[dim_ANZSIC_1digit_CC].[ANZSIC_1digit_Sort].[All]" dimensionUniqueName="[dim_ANZSIC_1digit_CC]" displayFolder="" count="0" memberValueDatatype="20" unbalanced="0"/>
    <cacheHierarchy uniqueName="[dim_ANZSIC_1digit_CC].[ANZSIC_1digit_Title]" caption="ANZSIC_1digit_Title" attribute="1" defaultMemberUniqueName="[dim_ANZSIC_1digit_CC].[ANZSIC_1digit_Title].[All]" allUniqueName="[dim_ANZSIC_1digit_CC].[ANZSIC_1digit_Title].[All]" dimensionUniqueName="[dim_ANZSIC_1digit_CC]" displayFolder="" count="0" memberValueDatatype="130" unbalanced="0"/>
    <cacheHierarchy uniqueName="[dim_ANZSIC_1digit_CC].[HEX]" caption="HEX" attribute="1" defaultMemberUniqueName="[dim_ANZSIC_1digit_CC].[HEX].[All]" allUniqueName="[dim_ANZSIC_1digit_CC].[HEX].[All]" dimensionUniqueName="[dim_ANZSIC_1digit_CC]" displayFolder="" count="0" memberValueDatatype="130" unbalanced="0"/>
    <cacheHierarchy uniqueName="[dim_ANZSIC_3digit].[ANZSIC_1digit]" caption="ANZSIC_1digit" attribute="1" defaultMemberUniqueName="[dim_ANZSIC_3digit].[ANZSIC_1digit].[All]" allUniqueName="[dim_ANZSIC_3digit].[ANZSIC_1digit].[All]" dimensionUniqueName="[dim_ANZSIC_3digit]" displayFolder="" count="2" memberValueDatatype="130" unbalanced="0">
      <fieldsUsage count="2">
        <fieldUsage x="-1"/>
        <fieldUsage x="1"/>
      </fieldsUsage>
    </cacheHierarchy>
    <cacheHierarchy uniqueName="[dim_ANZSIC_3digit].[ANZSIC_1digit_Code]" caption="ANZSIC_1digit_Code" attribute="1" defaultMemberUniqueName="[dim_ANZSIC_3digit].[ANZSIC_1digit_Code].[All]" allUniqueName="[dim_ANZSIC_3digit].[ANZSIC_1digit_Code].[All]" dimensionUniqueName="[dim_ANZSIC_3digit]" displayFolder="" count="0" memberValueDatatype="130" unbalanced="0"/>
    <cacheHierarchy uniqueName="[dim_ANZSIC_3digit].[ANZSIC_1digit_Sort]" caption="ANZSIC_1digit_Sort" attribute="1" defaultMemberUniqueName="[dim_ANZSIC_3digit].[ANZSIC_1digit_Sort].[All]" allUniqueName="[dim_ANZSIC_3digit].[ANZSIC_1digit_Sort].[All]" dimensionUniqueName="[dim_ANZSIC_3digit]" displayFolder="" count="0" memberValueDatatype="20" unbalanced="0"/>
    <cacheHierarchy uniqueName="[dim_ANZSIC_3digit].[ANZSIC_1digit_Title]" caption="ANZSIC_1digit_Title" attribute="1" defaultMemberUniqueName="[dim_ANZSIC_3digit].[ANZSIC_1digit_Title].[All]" allUniqueName="[dim_ANZSIC_3digit].[ANZSIC_1digit_Title].[All]" dimensionUniqueName="[dim_ANZSIC_3digit]" displayFolder="" count="0" memberValueDatatype="130" unbalanced="0"/>
    <cacheHierarchy uniqueName="[dim_ANZSIC_3digit].[ANZSIC_2digit]" caption="ANZSIC_2digit" attribute="1" defaultMemberUniqueName="[dim_ANZSIC_3digit].[ANZSIC_2digit].[All]" allUniqueName="[dim_ANZSIC_3digit].[ANZSIC_2digit].[All]" dimensionUniqueName="[dim_ANZSIC_3digit]" displayFolder="" count="2" memberValueDatatype="130" unbalanced="0">
      <fieldsUsage count="2">
        <fieldUsage x="-1"/>
        <fieldUsage x="2"/>
      </fieldsUsage>
    </cacheHierarchy>
    <cacheHierarchy uniqueName="[dim_ANZSIC_3digit].[ANZSIC_2digit_Code]" caption="ANZSIC_2digit_Code" attribute="1" defaultMemberUniqueName="[dim_ANZSIC_3digit].[ANZSIC_2digit_Code].[All]" allUniqueName="[dim_ANZSIC_3digit].[ANZSIC_2digit_Code].[All]" dimensionUniqueName="[dim_ANZSIC_3digit]" displayFolder="" count="0" memberValueDatatype="130" unbalanced="0"/>
    <cacheHierarchy uniqueName="[dim_ANZSIC_3digit].[ANZSIC_2digit_Sort]" caption="ANZSIC_2digit_Sort" attribute="1" defaultMemberUniqueName="[dim_ANZSIC_3digit].[ANZSIC_2digit_Sort].[All]" allUniqueName="[dim_ANZSIC_3digit].[ANZSIC_2digit_Sort].[All]" dimensionUniqueName="[dim_ANZSIC_3digit]" displayFolder="" count="0" memberValueDatatype="20" unbalanced="0"/>
    <cacheHierarchy uniqueName="[dim_ANZSIC_3digit].[ANZSIC_2digit_Title]" caption="ANZSIC_2digit_Title" attribute="1" defaultMemberUniqueName="[dim_ANZSIC_3digit].[ANZSIC_2digit_Title].[All]" allUniqueName="[dim_ANZSIC_3digit].[ANZSIC_2digit_Title].[All]" dimensionUniqueName="[dim_ANZSIC_3digit]" displayFolder="" count="0" memberValueDatatype="130" unbalanced="0"/>
    <cacheHierarchy uniqueName="[dim_ANZSIC_3digit].[ANZSIC_3digit]" caption="ANZSIC_3digit" attribute="1" defaultMemberUniqueName="[dim_ANZSIC_3digit].[ANZSIC_3digit].[All]" allUniqueName="[dim_ANZSIC_3digit].[ANZSIC_3digit].[All]" dimensionUniqueName="[dim_ANZSIC_3digit]" displayFolder="" count="0" memberValueDatatype="130" unbalanced="0"/>
    <cacheHierarchy uniqueName="[dim_ANZSIC_3digit].[ANZSIC_3digit_Code]" caption="ANZSIC_3digit_Code" attribute="1" defaultMemberUniqueName="[dim_ANZSIC_3digit].[ANZSIC_3digit_Code].[All]" allUniqueName="[dim_ANZSIC_3digit].[ANZSIC_3digit_Code].[All]" dimensionUniqueName="[dim_ANZSIC_3digit]" displayFolder="" count="0" memberValueDatatype="130" unbalanced="0"/>
    <cacheHierarchy uniqueName="[dim_ANZSIC_3digit].[ANZSIC_3digit_Sort]" caption="ANZSIC_3digit_Sort" attribute="1" defaultMemberUniqueName="[dim_ANZSIC_3digit].[ANZSIC_3digit_Sort].[All]" allUniqueName="[dim_ANZSIC_3digit].[ANZSIC_3digit_Sort].[All]" dimensionUniqueName="[dim_ANZSIC_3digit]" displayFolder="" count="0" memberValueDatatype="20" unbalanced="0"/>
    <cacheHierarchy uniqueName="[dim_ANZSIC_3digit].[ANZSIC_3digit_Title]" caption="ANZSIC_3digit_Title" attribute="1" defaultMemberUniqueName="[dim_ANZSIC_3digit].[ANZSIC_3digit_Title].[All]" allUniqueName="[dim_ANZSIC_3digit].[ANZSIC_3digit_Title].[All]" dimensionUniqueName="[dim_ANZSIC_3digit]" displayFolder="" count="0" memberValueDatatype="130" unbalanced="0"/>
    <cacheHierarchy uniqueName="[dim_ANZSIC_3digit].[ANZSIC_Code_Hierarchy]" caption="ANZSIC_Code_Hierarchy" defaultMemberUniqueName="[dim_ANZSIC_3digit].[ANZSIC_Code_Hierarchy].[All]" allUniqueName="[dim_ANZSIC_3digit].[ANZSIC_Code_Hierarchy].[All]" dimensionUniqueName="[dim_ANZSIC_3digit]" displayFolder="" count="0" unbalanced="0"/>
    <cacheHierarchy uniqueName="[dim_ANZSIC_3digit].[ANZSIC_Hierarchy]" caption="ANZSIC_Hierarchy" defaultMemberUniqueName="[dim_ANZSIC_3digit].[ANZSIC_Hierarchy].[All]" allUniqueName="[dim_ANZSIC_3digit].[ANZSIC_Hierarchy].[All]" dimensionUniqueName="[dim_ANZSIC_3digit]" displayFolder="" count="0" unbalanced="0"/>
    <cacheHierarchy uniqueName="[dim_ANZSIC_3digit].[ANZSIC_Title_Hierarchy]" caption="ANZSIC_Title_Hierarchy" defaultMemberUniqueName="[dim_ANZSIC_3digit].[ANZSIC_Title_Hierarchy].[All]" allUniqueName="[dim_ANZSIC_3digit].[ANZSIC_Title_Hierarchy].[All]" dimensionUniqueName="[dim_ANZSIC_3digit]" displayFolder="" count="0" unbalanced="0"/>
    <cacheHierarchy uniqueName="[dim_ANZSIC_3digit].[NFD_2digit_Flag]" caption="NFD_2digit_Flag" attribute="1" defaultMemberUniqueName="[dim_ANZSIC_3digit].[NFD_2digit_Flag].[All]" allUniqueName="[dim_ANZSIC_3digit].[NFD_2digit_Flag].[All]" dimensionUniqueName="[dim_ANZSIC_3digit]" displayFolder="" count="0" memberValueDatatype="20" unbalanced="0"/>
    <cacheHierarchy uniqueName="[dim_ANZSIC_3digit].[NFD_3digit_Flag]" caption="NFD_3digit_Flag" attribute="1" defaultMemberUniqueName="[dim_ANZSIC_3digit].[NFD_3digit_Flag].[All]" allUniqueName="[dim_ANZSIC_3digit].[NFD_3digit_Flag].[All]" dimensionUniqueName="[dim_ANZSIC_3digit]" displayFolder="" count="0" memberValueDatatype="20" unbalanced="0"/>
    <cacheHierarchy uniqueName="[dim_Case_Status].[Case_Status_Code]" caption="Case_Status_Code" attribute="1" defaultMemberUniqueName="[dim_Case_Status].[Case_Status_Code].[All]" allUniqueName="[dim_Case_Status].[Case_Status_Code].[All]" dimensionUniqueName="[dim_Case_Status]" displayFolder="" count="0" memberValueDatatype="20" unbalanced="0"/>
    <cacheHierarchy uniqueName="[dim_Case_Status].[Case_Status_Title]" caption="Case_Status_Title" attribute="1" defaultMemberUniqueName="[dim_Case_Status].[Case_Status_Title].[All]" allUniqueName="[dim_Case_Status].[Case_Status_Title].[All]" dimensionUniqueName="[dim_Case_Status]" displayFolder="" count="0" memberValueDatatype="130" unbalanced="0"/>
    <cacheHierarchy uniqueName="[dim_Charts_2_Colour_Alternative].[Colour_Index]" caption="Colour_Index" attribute="1" defaultMemberUniqueName="[dim_Charts_2_Colour_Alternative].[Colour_Index].[All]" allUniqueName="[dim_Charts_2_Colour_Alternative].[Colour_Index].[All]" dimensionUniqueName="[dim_Charts_2_Colour_Alternative]" displayFolder="" count="0" memberValueDatatype="20" unbalanced="0"/>
    <cacheHierarchy uniqueName="[dim_Charts_2_Colour_Alternative].[HEX]" caption="HEX" attribute="1" defaultMemberUniqueName="[dim_Charts_2_Colour_Alternative].[HEX].[All]" allUniqueName="[dim_Charts_2_Colour_Alternative].[HEX].[All]" dimensionUniqueName="[dim_Charts_2_Colour_Alternative]" displayFolder="" count="0" memberValueDatatype="130" unbalanced="0"/>
    <cacheHierarchy uniqueName="[dim_Charts_2_Colour_Primary].[Colour_Index]" caption="Colour_Index" attribute="1" defaultMemberUniqueName="[dim_Charts_2_Colour_Primary].[Colour_Index].[All]" allUniqueName="[dim_Charts_2_Colour_Primary].[Colour_Index].[All]" dimensionUniqueName="[dim_Charts_2_Colour_Primary]" displayFolder="" count="0" memberValueDatatype="20" unbalanced="0"/>
    <cacheHierarchy uniqueName="[dim_Charts_2_Colour_Primary].[HEX]" caption="HEX" attribute="1" defaultMemberUniqueName="[dim_Charts_2_Colour_Primary].[HEX].[All]" allUniqueName="[dim_Charts_2_Colour_Primary].[HEX].[All]" dimensionUniqueName="[dim_Charts_2_Colour_Primary]" displayFolder="" count="0" memberValueDatatype="130" unbalanced="0"/>
    <cacheHierarchy uniqueName="[dim_Date_Table].[Calendar_Day_of_Year]" caption="Calendar_Day_of_Year" attribute="1" time="1" defaultMemberUniqueName="[dim_Date_Table].[Calendar_Day_of_Year].[All]" allUniqueName="[dim_Date_Table].[Calendar_Day_of_Year].[All]" dimensionUniqueName="[dim_Date_Table]" displayFolder="" count="0" memberValueDatatype="20" unbalanced="0"/>
    <cacheHierarchy uniqueName="[dim_Date_Table].[Calendar_Month]" caption="Calendar_Month" attribute="1" time="1" defaultMemberUniqueName="[dim_Date_Table].[Calendar_Month].[All]" allUniqueName="[dim_Date_Table].[Calendar_Month].[All]" dimensionUniqueName="[dim_Date_Table]" displayFolder="" count="0" memberValueDatatype="20" unbalanced="0"/>
    <cacheHierarchy uniqueName="[dim_Date_Table].[Calendar_Month_Label]" caption="Calendar_Month_Label" attribute="1" time="1" defaultMemberUniqueName="[dim_Date_Table].[Calendar_Month_Label].[All]" allUniqueName="[dim_Date_Table].[Calendar_Month_Label].[All]" dimensionUniqueName="[dim_Date_Table]" displayFolder="" count="0" memberValueDatatype="130" unbalanced="0"/>
    <cacheHierarchy uniqueName="[dim_Date_Table].[Calendar_Month_Label_ABR]" caption="Calendar_Month_Label_ABR" attribute="1" time="1" defaultMemberUniqueName="[dim_Date_Table].[Calendar_Month_Label_ABR].[All]" allUniqueName="[dim_Date_Table].[Calendar_Month_Label_ABR].[All]" dimensionUniqueName="[dim_Date_Table]" displayFolder="" count="0" memberValueDatatype="130" unbalanced="0"/>
    <cacheHierarchy uniqueName="[dim_Date_Table].[Calendar_Quarter]" caption="Calendar_Quarter" attribute="1" time="1" defaultMemberUniqueName="[dim_Date_Table].[Calendar_Quarter].[All]" allUniqueName="[dim_Date_Table].[Calendar_Quarter].[All]" dimensionUniqueName="[dim_Date_Table]" displayFolder="" count="0" memberValueDatatype="20" unbalanced="0"/>
    <cacheHierarchy uniqueName="[dim_Date_Table].[Calendar_Quarter_Label]" caption="Calendar_Quarter_Label" attribute="1" time="1" defaultMemberUniqueName="[dim_Date_Table].[Calendar_Quarter_Label].[All]" allUniqueName="[dim_Date_Table].[Calendar_Quarter_Label].[All]" dimensionUniqueName="[dim_Date_Table]" displayFolder="" count="0" memberValueDatatype="130" unbalanced="0"/>
    <cacheHierarchy uniqueName="[dim_Date_Table].[Calendar_Week_of_Year]" caption="Calendar_Week_of_Year" attribute="1" time="1" defaultMemberUniqueName="[dim_Date_Table].[Calendar_Week_of_Year].[All]" allUniqueName="[dim_Date_Table].[Calendar_Week_of_Year].[All]" dimensionUniqueName="[dim_Date_Table]" displayFolder="" count="0" memberValueDatatype="20" unbalanced="0"/>
    <cacheHierarchy uniqueName="[dim_Date_Table].[Calendar_Year]" caption="Calendar_Year" attribute="1" time="1" defaultMemberUniqueName="[dim_Date_Table].[Calendar_Year].[All]" allUniqueName="[dim_Date_Table].[Calendar_Year].[All]" dimensionUniqueName="[dim_Date_Table]" displayFolder="" count="2" memberValueDatatype="20" unbalanced="0"/>
    <cacheHierarchy uniqueName="[dim_Date_Table].[Completed_FinYear_Indicator]" caption="Completed_FinYear_Indicator" attribute="1" time="1" defaultMemberUniqueName="[dim_Date_Table].[Completed_FinYear_Indicator].[All]" allUniqueName="[dim_Date_Table].[Completed_FinYear_Indicator].[All]" dimensionUniqueName="[dim_Date_Table]" displayFolder="" count="0" memberValueDatatype="11" unbalanced="0"/>
    <cacheHierarchy uniqueName="[dim_Date_Table].[Date_Day]" caption="Date_Day" attribute="1" time="1" defaultMemberUniqueName="[dim_Date_Table].[Date_Day].[All]" allUniqueName="[dim_Date_Table].[Date_Day].[All]" dimensionUniqueName="[dim_Date_Table]" displayFolder="" count="0" memberValueDatatype="7" unbalanced="0"/>
    <cacheHierarchy uniqueName="[dim_Date_Table].[Date_Key]" caption="Date_Key" attribute="1" time="1" keyAttribute="1" defaultMemberUniqueName="[dim_Date_Table].[Date_Key].[All]" allUniqueName="[dim_Date_Table].[Date_Key].[All]" dimensionUniqueName="[dim_Date_Table]" displayFolder="" count="0" memberValueDatatype="7" unbalanced="0"/>
    <cacheHierarchy uniqueName="[dim_Date_Table].[Date_Quarter]" caption="Date_Quarter" attribute="1" time="1" defaultMemberUniqueName="[dim_Date_Table].[Date_Quarter].[All]" allUniqueName="[dim_Date_Table].[Date_Quarter].[All]" dimensionUniqueName="[dim_Date_Table]" displayFolder="" count="0" memberValueDatatype="7" unbalanced="0"/>
    <cacheHierarchy uniqueName="[dim_Date_Table].[Date_Year]" caption="Date_Year" attribute="1" time="1" defaultMemberUniqueName="[dim_Date_Table].[Date_Year].[All]" allUniqueName="[dim_Date_Table].[Date_Year].[All]" dimensionUniqueName="[dim_Date_Table]" displayFolder="" count="0" memberValueDatatype="7" unbalanced="0"/>
    <cacheHierarchy uniqueName="[dim_Date_Table].[Day_of_Week]" caption="Day_of_Week" attribute="1" time="1" defaultMemberUniqueName="[dim_Date_Table].[Day_of_Week].[All]" allUniqueName="[dim_Date_Table].[Day_of_Week].[All]" dimensionUniqueName="[dim_Date_Table]" displayFolder="" count="0" memberValueDatatype="20" unbalanced="0"/>
    <cacheHierarchy uniqueName="[dim_Date_Table].[Day_of_Week_Label]" caption="Day_of_Week_Label" attribute="1" time="1" defaultMemberUniqueName="[dim_Date_Table].[Day_of_Week_Label].[All]" allUniqueName="[dim_Date_Table].[Day_of_Week_Label].[All]" dimensionUniqueName="[dim_Date_Table]" displayFolder="" count="0" memberValueDatatype="130" unbalanced="0"/>
    <cacheHierarchy uniqueName="[dim_Date_Table].[Financial_Month_Label]" caption="Financial_Month_Label" attribute="1" time="1" defaultMemberUniqueName="[dim_Date_Table].[Financial_Month_Label].[All]" allUniqueName="[dim_Date_Table].[Financial_Month_Label].[All]" dimensionUniqueName="[dim_Date_Table]" displayFolder="" count="0" memberValueDatatype="130" unbalanced="0"/>
    <cacheHierarchy uniqueName="[dim_Date_Table].[Financial_Month_Label_ABR]" caption="Financial_Month_Label_ABR" attribute="1" time="1" defaultMemberUniqueName="[dim_Date_Table].[Financial_Month_Label_ABR].[All]" allUniqueName="[dim_Date_Table].[Financial_Month_Label_ABR].[All]" dimensionUniqueName="[dim_Date_Table]" displayFolder="" count="0" memberValueDatatype="130" unbalanced="0"/>
    <cacheHierarchy uniqueName="[dim_Date_Table].[Financial_Quarter]" caption="Financial_Quarter" attribute="1" time="1" defaultMemberUniqueName="[dim_Date_Table].[Financial_Quarter].[All]" allUniqueName="[dim_Date_Table].[Financial_Quarter].[All]" dimensionUniqueName="[dim_Date_Table]" displayFolder="" count="0" memberValueDatatype="20" unbalanced="0"/>
    <cacheHierarchy uniqueName="[dim_Date_Table].[Financial_Quarter_Label]" caption="Financial_Quarter_Label" attribute="1" time="1" defaultMemberUniqueName="[dim_Date_Table].[Financial_Quarter_Label].[All]" allUniqueName="[dim_Date_Table].[Financial_Quarter_Label].[All]" dimensionUniqueName="[dim_Date_Table]" displayFolder="" count="0" memberValueDatatype="130" unbalanced="0"/>
    <cacheHierarchy uniqueName="[dim_Date_Table].[Financial_Year_4digit]" caption="Financial_Year_4digit" attribute="1" time="1" defaultMemberUniqueName="[dim_Date_Table].[Financial_Year_4digit].[All]" allUniqueName="[dim_Date_Table].[Financial_Year_4digit].[All]" dimensionUniqueName="[dim_Date_Table]" displayFolder="" count="0" memberValueDatatype="20" unbalanced="0"/>
    <cacheHierarchy uniqueName="[dim_Date_Table].[Financial_Year_Hierarchy]" caption="Financial_Year_Hierarchy" time="1" defaultMemberUniqueName="[dim_Date_Table].[Financial_Year_Hierarchy].[All]" allUniqueName="[dim_Date_Table].[Financial_Year_Hierarchy].[All]" dimensionUniqueName="[dim_Date_Table]" displayFolder="" count="0" unbalanced="0"/>
    <cacheHierarchy uniqueName="[dim_Date_Table].[Financial_Year_Label]" caption="Financial_Year_Label" attribute="1" time="1" defaultMemberUniqueName="[dim_Date_Table].[Financial_Year_Label].[All]" allUniqueName="[dim_Date_Table].[Financial_Year_Label].[All]" dimensionUniqueName="[dim_Date_Table]" displayFolder="" count="2" memberValueDatatype="130" unbalanced="0">
      <fieldsUsage count="2">
        <fieldUsage x="-1"/>
        <fieldUsage x="6"/>
      </fieldsUsage>
    </cacheHierarchy>
    <cacheHierarchy uniqueName="[dim_Date_Table].[Financial_Year_Month]" caption="Financial_Year_Month" attribute="1" time="1" defaultMemberUniqueName="[dim_Date_Table].[Financial_Year_Month].[All]" allUniqueName="[dim_Date_Table].[Financial_Year_Month].[All]" dimensionUniqueName="[dim_Date_Table]" displayFolder="" count="0" memberValueDatatype="20" unbalanced="0"/>
    <cacheHierarchy uniqueName="[dim_Date_Table].[Max_Cal_Year_Indicator]" caption="Max_Cal_Year_Indicator" attribute="1" time="1" defaultMemberUniqueName="[dim_Date_Table].[Max_Cal_Year_Indicator].[All]" allUniqueName="[dim_Date_Table].[Max_Cal_Year_Indicator].[All]" dimensionUniqueName="[dim_Date_Table]" displayFolder="" count="0" memberValueDatatype="11" unbalanced="0"/>
    <cacheHierarchy uniqueName="[dim_Date_Table].[Max_Fin_Year_Indicator]" caption="Max_Fin_Year_Indicator" attribute="1" time="1" defaultMemberUniqueName="[dim_Date_Table].[Max_Fin_Year_Indicator].[All]" allUniqueName="[dim_Date_Table].[Max_Fin_Year_Indicator].[All]" dimensionUniqueName="[dim_Date_Table]" displayFolder="" count="0" memberValueDatatype="11" unbalanced="0"/>
    <cacheHierarchy uniqueName="[dim_Date_Table].[Top_10_Cal_Year_Indicator]" caption="Top_10_Cal_Year_Indicator" attribute="1" time="1" defaultMemberUniqueName="[dim_Date_Table].[Top_10_Cal_Year_Indicator].[All]" allUniqueName="[dim_Date_Table].[Top_10_Cal_Year_Indicator].[All]" dimensionUniqueName="[dim_Date_Table]" displayFolder="" count="2" memberValueDatatype="11" unbalanced="0">
      <fieldsUsage count="2">
        <fieldUsage x="-1"/>
        <fieldUsage x="0"/>
      </fieldsUsage>
    </cacheHierarchy>
    <cacheHierarchy uniqueName="[dim_Date_Table].[Top_10_Fin_Year_Indicator]" caption="Top_10_Fin_Year_Indicator" attribute="1" time="1" defaultMemberUniqueName="[dim_Date_Table].[Top_10_Fin_Year_Indicator].[All]" allUniqueName="[dim_Date_Table].[Top_10_Fin_Year_Indicator].[All]" dimensionUniqueName="[dim_Date_Table]" displayFolder="" count="2" memberValueDatatype="11" unbalanced="0"/>
    <cacheHierarchy uniqueName="[dim_Date_Table].[Top_5_Cal_Year_Indicator]" caption="Top_5_Cal_Year_Indicator" attribute="1" time="1" defaultMemberUniqueName="[dim_Date_Table].[Top_5_Cal_Year_Indicator].[All]" allUniqueName="[dim_Date_Table].[Top_5_Cal_Year_Indicator].[All]" dimensionUniqueName="[dim_Date_Table]" displayFolder="" count="0" memberValueDatatype="11" unbalanced="0"/>
    <cacheHierarchy uniqueName="[dim_Date_Table].[Top_5_Fin_Year_Indicator]" caption="Top_5_Fin_Year_Indicator" attribute="1" time="1" defaultMemberUniqueName="[dim_Date_Table].[Top_5_Fin_Year_Indicator].[All]" allUniqueName="[dim_Date_Table].[Top_5_Fin_Year_Indicator].[All]" dimensionUniqueName="[dim_Date_Table]" displayFolder="" count="2" memberValueDatatype="11" unbalanced="0">
      <fieldsUsage count="2">
        <fieldUsage x="-1"/>
        <fieldUsage x="7"/>
      </fieldsUsage>
    </cacheHierarchy>
    <cacheHierarchy uniqueName="[dim_Jurisidiction_Assessment].[Jurisidiction_assessment_code]" caption="Jurisidiction_assessment_code" attribute="1" defaultMemberUniqueName="[dim_Jurisidiction_Assessment].[Jurisidiction_assessment_code].[All]" allUniqueName="[dim_Jurisidiction_Assessment].[Jurisidiction_assessment_code].[All]" dimensionUniqueName="[dim_Jurisidiction_Assessment]" displayFolder="" count="0" memberValueDatatype="20" unbalanced="0"/>
    <cacheHierarchy uniqueName="[dim_Jurisidiction_Assessment].[Jurisidiction_assessment_Title]" caption="Jurisidiction_assessment_Title" attribute="1" defaultMemberUniqueName="[dim_Jurisidiction_Assessment].[Jurisidiction_assessment_Title].[All]" allUniqueName="[dim_Jurisidiction_Assessment].[Jurisidiction_assessment_Title].[All]" dimensionUniqueName="[dim_Jurisidiction_Assessment]" displayFolder="" count="0" memberValueDatatype="130" unbalanced="0"/>
    <cacheHierarchy uniqueName="[dim_MultiVehicle_Incident].[Multi-Vehicle_Incident_Code]" caption="Multi-Vehicle_Incident_Code" attribute="1" defaultMemberUniqueName="[dim_MultiVehicle_Incident].[Multi-Vehicle_Incident_Code].[All]" allUniqueName="[dim_MultiVehicle_Incident].[Multi-Vehicle_Incident_Code].[All]" dimensionUniqueName="[dim_MultiVehicle_Incident]" displayFolder="" count="0" memberValueDatatype="20" unbalanced="0"/>
    <cacheHierarchy uniqueName="[dim_MultiVehicle_Incident].[Multi-Vehicle_Incident_Title]" caption="Multi-Vehicle_Incident_Title" attribute="1" defaultMemberUniqueName="[dim_MultiVehicle_Incident].[Multi-Vehicle_Incident_Title].[All]" allUniqueName="[dim_MultiVehicle_Incident].[Multi-Vehicle_Incident_Title].[All]" dimensionUniqueName="[dim_MultiVehicle_Incident]" displayFolder="" count="0" memberValueDatatype="130" unbalanced="0"/>
    <cacheHierarchy uniqueName="[dim_Notifying_Jurisdiction].[Notifying_Jurisdiction_Abr]" caption="Notifying_Jurisdiction_Abr" attribute="1" defaultMemberUniqueName="[dim_Notifying_Jurisdiction].[Notifying_Jurisdiction_Abr].[All]" allUniqueName="[dim_Notifying_Jurisdiction].[Notifying_Jurisdiction_Abr].[All]" dimensionUniqueName="[dim_Notifying_Jurisdiction]" displayFolder="" count="2" memberValueDatatype="130" unbalanced="0"/>
    <cacheHierarchy uniqueName="[dim_Notifying_Jurisdiction].[Notifying_Jurisdiction_Code]" caption="Notifying_Jurisdiction_Code" attribute="1" defaultMemberUniqueName="[dim_Notifying_Jurisdiction].[Notifying_Jurisdiction_Code].[All]" allUniqueName="[dim_Notifying_Jurisdiction].[Notifying_Jurisdiction_Code].[All]" dimensionUniqueName="[dim_Notifying_Jurisdiction]" displayFolder="" count="0" memberValueDatatype="20" unbalanced="0"/>
    <cacheHierarchy uniqueName="[dim_Notifying_Jurisdiction].[Relevant department/organisation]" caption="Relevant department/organisation" attribute="1" defaultMemberUniqueName="[dim_Notifying_Jurisdiction].[Relevant department/organisation].[All]" allUniqueName="[dim_Notifying_Jurisdiction].[Relevant department/organisation].[All]" dimensionUniqueName="[dim_Notifying_Jurisdiction]" displayFolder="" count="2" memberValueDatatype="130" unbalanced="0"/>
    <cacheHierarchy uniqueName="[dim_Sex].[Sex]" caption="Sex" attribute="1" defaultMemberUniqueName="[dim_Sex].[Sex].[All]" allUniqueName="[dim_Sex].[Sex].[All]" dimensionUniqueName="[dim_Sex]" displayFolder="" count="0" memberValueDatatype="130" unbalanced="0"/>
    <cacheHierarchy uniqueName="[dim_Sex].[Sex_Abr]" caption="Sex_Abr" attribute="1" defaultMemberUniqueName="[dim_Sex].[Sex_Abr].[All]" allUniqueName="[dim_Sex].[Sex_Abr].[All]" dimensionUniqueName="[dim_Sex]" displayFolder="" count="0" memberValueDatatype="130" unbalanced="0"/>
    <cacheHierarchy uniqueName="[dim_Sex].[Sex_Code]" caption="Sex_Code" attribute="1" defaultMemberUniqueName="[dim_Sex].[Sex_Code].[All]" allUniqueName="[dim_Sex].[Sex_Code].[All]" dimensionUniqueName="[dim_Sex]" displayFolder="" count="0" memberValueDatatype="20" unbalanced="0"/>
    <cacheHierarchy uniqueName="[dim_State].[State_Abr]" caption="State_Abr" attribute="1" defaultMemberUniqueName="[dim_State].[State_Abr].[All]" allUniqueName="[dim_State].[State_Abr].[All]" dimensionUniqueName="[dim_State]" displayFolder="" count="0" memberValueDatatype="130" unbalanced="0"/>
    <cacheHierarchy uniqueName="[dim_State].[State_Code]" caption="State_Code" attribute="1" defaultMemberUniqueName="[dim_State].[State_Code].[All]" allUniqueName="[dim_State].[State_Code].[All]" dimensionUniqueName="[dim_State]" displayFolder="" count="0" memberValueDatatype="20" unbalanced="0"/>
    <cacheHierarchy uniqueName="[dim_State].[State_Full]" caption="State_Full" attribute="1" defaultMemberUniqueName="[dim_State].[State_Full].[All]" allUniqueName="[dim_State].[State_Full].[All]" dimensionUniqueName="[dim_State]" displayFolder="" count="2" memberValueDatatype="130" unbalanced="0"/>
    <cacheHierarchy uniqueName="[dim_TIF_Jurisdiction].[Jurisdiction_Abr]" caption="Jurisdiction_Abr" attribute="1" defaultMemberUniqueName="[dim_TIF_Jurisdiction].[Jurisdiction_Abr].[All]" allUniqueName="[dim_TIF_Jurisdiction].[Jurisdiction_Abr].[All]" dimensionUniqueName="[dim_TIF_Jurisdiction]" displayFolder="" count="0" memberValueDatatype="130" unbalanced="0"/>
    <cacheHierarchy uniqueName="[dim_TIF_Jurisdiction].[Jurisdiction_Code]" caption="Jurisdiction_Code" attribute="1" defaultMemberUniqueName="[dim_TIF_Jurisdiction].[Jurisdiction_Code].[All]" allUniqueName="[dim_TIF_Jurisdiction].[Jurisdiction_Code].[All]" dimensionUniqueName="[dim_TIF_Jurisdiction]" displayFolder="" count="0" memberValueDatatype="20" unbalanced="0"/>
    <cacheHierarchy uniqueName="[dim_TIF_Jurisdiction].[Jurisdiction_Full]" caption="Jurisdiction_Full" attribute="1" defaultMemberUniqueName="[dim_TIF_Jurisdiction].[Jurisdiction_Full].[All]" allUniqueName="[dim_TIF_Jurisdiction].[Jurisdiction_Full].[All]" dimensionUniqueName="[dim_TIF_Jurisdiction]" displayFolder="" count="2" memberValueDatatype="130" unbalanced="0">
      <fieldsUsage count="2">
        <fieldUsage x="-1"/>
        <fieldUsage x="5"/>
      </fieldsUsage>
    </cacheHierarchy>
    <cacheHierarchy uniqueName="[dim_TIF_Type].[TIF_Type_Code]" caption="TIF_Type_Code" attribute="1" defaultMemberUniqueName="[dim_TIF_Type].[TIF_Type_Code].[All]" allUniqueName="[dim_TIF_Type].[TIF_Type_Code].[All]" dimensionUniqueName="[dim_TIF_Type]" displayFolder="" count="0" memberValueDatatype="20" unbalanced="0"/>
    <cacheHierarchy uniqueName="[dim_TIF_Type].[TIF_Type_Title]" caption="TIF_Type_Title" attribute="1" defaultMemberUniqueName="[dim_TIF_Type].[TIF_Type_Title].[All]" allUniqueName="[dim_TIF_Type].[TIF_Type_Title].[All]" dimensionUniqueName="[dim_TIF_Type]" displayFolder="" count="0" memberValueDatatype="130" unbalanced="0"/>
    <cacheHierarchy uniqueName="[dim_TOOCS_Agency].[Agency_Code_Hierarchy]" caption="Agency_Code_Hierarchy" defaultMemberUniqueName="[dim_TOOCS_Agency].[Agency_Code_Hierarchy].[All]" allUniqueName="[dim_TOOCS_Agency].[Agency_Code_Hierarchy].[All]" dimensionUniqueName="[dim_TOOCS_Agency]" displayFolder="" count="0" unbalanced="0"/>
    <cacheHierarchy uniqueName="[dim_TOOCS_Agency].[Agency_Hierarchy]" caption="Agency_Hierarchy" defaultMemberUniqueName="[dim_TOOCS_Agency].[Agency_Hierarchy].[All]" allUniqueName="[dim_TOOCS_Agency].[Agency_Hierarchy].[All]" dimensionUniqueName="[dim_TOOCS_Agency]" displayFolder="" count="0" unbalanced="0"/>
    <cacheHierarchy uniqueName="[dim_TOOCS_Agency].[Agency_Title_Hierarchy]" caption="Agency_Title_Hierarchy" defaultMemberUniqueName="[dim_TOOCS_Agency].[Agency_Title_Hierarchy].[All]" allUniqueName="[dim_TOOCS_Agency].[Agency_Title_Hierarchy].[All]" dimensionUniqueName="[dim_TOOCS_Agency]" displayFolder="" count="0" unbalanced="0"/>
    <cacheHierarchy uniqueName="[dim_TOOCS_Agency].[Major_Group]" caption="Major_Group" attribute="1" defaultMemberUniqueName="[dim_TOOCS_Agency].[Major_Group].[All]" allUniqueName="[dim_TOOCS_Agency].[Major_Group].[All]" dimensionUniqueName="[dim_TOOCS_Agency]" displayFolder="" count="0" memberValueDatatype="130" unbalanced="0"/>
    <cacheHierarchy uniqueName="[dim_TOOCS_Agency].[Major_Group_Code]" caption="Major_Group_Code" attribute="1" defaultMemberUniqueName="[dim_TOOCS_Agency].[Major_Group_Code].[All]" allUniqueName="[dim_TOOCS_Agency].[Major_Group_Code].[All]" dimensionUniqueName="[dim_TOOCS_Agency]" displayFolder="" count="0" memberValueDatatype="130" unbalanced="0"/>
    <cacheHierarchy uniqueName="[dim_TOOCS_Agency].[Major_Group_Sort]" caption="Major_Group_Sort" attribute="1" defaultMemberUniqueName="[dim_TOOCS_Agency].[Major_Group_Sort].[All]" allUniqueName="[dim_TOOCS_Agency].[Major_Group_Sort].[All]" dimensionUniqueName="[dim_TOOCS_Agency]" displayFolder="" count="0" memberValueDatatype="20" unbalanced="0"/>
    <cacheHierarchy uniqueName="[dim_TOOCS_Agency].[Major_Group_Title]" caption="Major_Group_Title" attribute="1" defaultMemberUniqueName="[dim_TOOCS_Agency].[Major_Group_Title].[All]" allUniqueName="[dim_TOOCS_Agency].[Major_Group_Title].[All]" dimensionUniqueName="[dim_TOOCS_Agency]" displayFolder="" count="0" memberValueDatatype="130" unbalanced="0"/>
    <cacheHierarchy uniqueName="[dim_TOOCS_Agency].[Minor_Group]" caption="Minor_Group" attribute="1" defaultMemberUniqueName="[dim_TOOCS_Agency].[Minor_Group].[All]" allUniqueName="[dim_TOOCS_Agency].[Minor_Group].[All]" dimensionUniqueName="[dim_TOOCS_Agency]" displayFolder="" count="0" memberValueDatatype="130" unbalanced="0"/>
    <cacheHierarchy uniqueName="[dim_TOOCS_Agency].[Minor_Group_Code]" caption="Minor_Group_Code" attribute="1" defaultMemberUniqueName="[dim_TOOCS_Agency].[Minor_Group_Code].[All]" allUniqueName="[dim_TOOCS_Agency].[Minor_Group_Code].[All]" dimensionUniqueName="[dim_TOOCS_Agency]" displayFolder="" count="0" memberValueDatatype="130" unbalanced="0"/>
    <cacheHierarchy uniqueName="[dim_TOOCS_Agency].[Minor_Group_Sort]" caption="Minor_Group_Sort" attribute="1" defaultMemberUniqueName="[dim_TOOCS_Agency].[Minor_Group_Sort].[All]" allUniqueName="[dim_TOOCS_Agency].[Minor_Group_Sort].[All]" dimensionUniqueName="[dim_TOOCS_Agency]" displayFolder="" count="0" memberValueDatatype="20" unbalanced="0"/>
    <cacheHierarchy uniqueName="[dim_TOOCS_Agency].[Minor_Group_Title]" caption="Minor_Group_Title" attribute="1" defaultMemberUniqueName="[dim_TOOCS_Agency].[Minor_Group_Title].[All]" allUniqueName="[dim_TOOCS_Agency].[Minor_Group_Title].[All]" dimensionUniqueName="[dim_TOOCS_Agency]" displayFolder="" count="0" memberValueDatatype="130" unbalanced="0"/>
    <cacheHierarchy uniqueName="[dim_TOOCS_Agency].[Sub_Major_Group]" caption="Sub_Major_Group" attribute="1" defaultMemberUniqueName="[dim_TOOCS_Agency].[Sub_Major_Group].[All]" allUniqueName="[dim_TOOCS_Agency].[Sub_Major_Group].[All]" dimensionUniqueName="[dim_TOOCS_Agency]" displayFolder="" count="0" memberValueDatatype="130" unbalanced="0"/>
    <cacheHierarchy uniqueName="[dim_TOOCS_Agency].[Sub_Major_Group_Code]" caption="Sub_Major_Group_Code" attribute="1" defaultMemberUniqueName="[dim_TOOCS_Agency].[Sub_Major_Group_Code].[All]" allUniqueName="[dim_TOOCS_Agency].[Sub_Major_Group_Code].[All]" dimensionUniqueName="[dim_TOOCS_Agency]" displayFolder="" count="0" memberValueDatatype="130" unbalanced="0"/>
    <cacheHierarchy uniqueName="[dim_TOOCS_Agency].[Sub_Major_Group_Sort]" caption="Sub_Major_Group_Sort" attribute="1" defaultMemberUniqueName="[dim_TOOCS_Agency].[Sub_Major_Group_Sort].[All]" allUniqueName="[dim_TOOCS_Agency].[Sub_Major_Group_Sort].[All]" dimensionUniqueName="[dim_TOOCS_Agency]" displayFolder="" count="0" memberValueDatatype="20" unbalanced="0"/>
    <cacheHierarchy uniqueName="[dim_TOOCS_Agency].[Sub_Major_Group_Title]" caption="Sub_Major_Group_Title" attribute="1" defaultMemberUniqueName="[dim_TOOCS_Agency].[Sub_Major_Group_Title].[All]" allUniqueName="[dim_TOOCS_Agency].[Sub_Major_Group_Title].[All]" dimensionUniqueName="[dim_TOOCS_Agency]" displayFolder="" count="0" memberValueDatatype="130" unbalanced="0"/>
    <cacheHierarchy uniqueName="[dim_TOOCS_Agency].[Sub_Minor_Group]" caption="Sub_Minor_Group" attribute="1" defaultMemberUniqueName="[dim_TOOCS_Agency].[Sub_Minor_Group].[All]" allUniqueName="[dim_TOOCS_Agency].[Sub_Minor_Group].[All]" dimensionUniqueName="[dim_TOOCS_Agency]" displayFolder="" count="0" memberValueDatatype="130" unbalanced="0"/>
    <cacheHierarchy uniqueName="[dim_TOOCS_Agency].[Sub_Minor_Group_Code]" caption="Sub_Minor_Group_Code" attribute="1" defaultMemberUniqueName="[dim_TOOCS_Agency].[Sub_Minor_Group_Code].[All]" allUniqueName="[dim_TOOCS_Agency].[Sub_Minor_Group_Code].[All]" dimensionUniqueName="[dim_TOOCS_Agency]" displayFolder="" count="0" memberValueDatatype="130" unbalanced="0"/>
    <cacheHierarchy uniqueName="[dim_TOOCS_Agency].[Sub_Minor_Group_Sort]" caption="Sub_Minor_Group_Sort" attribute="1" defaultMemberUniqueName="[dim_TOOCS_Agency].[Sub_Minor_Group_Sort].[All]" allUniqueName="[dim_TOOCS_Agency].[Sub_Minor_Group_Sort].[All]" dimensionUniqueName="[dim_TOOCS_Agency]" displayFolder="" count="0" memberValueDatatype="20" unbalanced="0"/>
    <cacheHierarchy uniqueName="[dim_TOOCS_Agency].[Sub_Minor_Group_Title]" caption="Sub_Minor_Group_Title" attribute="1" defaultMemberUniqueName="[dim_TOOCS_Agency].[Sub_Minor_Group_Title].[All]" allUniqueName="[dim_TOOCS_Agency].[Sub_Minor_Group_Title].[All]" dimensionUniqueName="[dim_TOOCS_Agency]" displayFolder="" count="0" memberValueDatatype="130" unbalanced="0"/>
    <cacheHierarchy uniqueName="[dim_TOOCS_Agency_1digit_CC].[HEX]" caption="HEX" attribute="1" defaultMemberUniqueName="[dim_TOOCS_Agency_1digit_CC].[HEX].[All]" allUniqueName="[dim_TOOCS_Agency_1digit_CC].[HEX].[All]" dimensionUniqueName="[dim_TOOCS_Agency_1digit_CC]" displayFolder="" count="0" memberValueDatatype="130" unbalanced="0"/>
    <cacheHierarchy uniqueName="[dim_TOOCS_Agency_1digit_CC].[Major_Group_Code]" caption="Major_Group_Code" attribute="1" defaultMemberUniqueName="[dim_TOOCS_Agency_1digit_CC].[Major_Group_Code].[All]" allUniqueName="[dim_TOOCS_Agency_1digit_CC].[Major_Group_Code].[All]" dimensionUniqueName="[dim_TOOCS_Agency_1digit_CC]" displayFolder="" count="0" memberValueDatatype="130" unbalanced="0"/>
    <cacheHierarchy uniqueName="[dim_TOOCS_Agency_1digit_CC].[Major_Group_Sort]" caption="Major_Group_Sort" attribute="1" defaultMemberUniqueName="[dim_TOOCS_Agency_1digit_CC].[Major_Group_Sort].[All]" allUniqueName="[dim_TOOCS_Agency_1digit_CC].[Major_Group_Sort].[All]" dimensionUniqueName="[dim_TOOCS_Agency_1digit_CC]" displayFolder="" count="0" memberValueDatatype="20" unbalanced="0"/>
    <cacheHierarchy uniqueName="[dim_TOOCS_Agency_1digit_CC].[Major_Group_Title]" caption="Major_Group_Title" attribute="1" defaultMemberUniqueName="[dim_TOOCS_Agency_1digit_CC].[Major_Group_Title].[All]" allUniqueName="[dim_TOOCS_Agency_1digit_CC].[Major_Group_Title].[All]" dimensionUniqueName="[dim_TOOCS_Agency_1digit_CC]" displayFolder="" count="0" memberValueDatatype="130" unbalanced="0"/>
    <cacheHierarchy uniqueName="[dim_TOOCS_Bodily_Location_1digit_CC].[HEX]" caption="HEX" attribute="1" defaultMemberUniqueName="[dim_TOOCS_Bodily_Location_1digit_CC].[HEX].[All]" allUniqueName="[dim_TOOCS_Bodily_Location_1digit_CC].[HEX].[All]" dimensionUniqueName="[dim_TOOCS_Bodily_Location_1digit_CC]" displayFolder="" count="0" memberValueDatatype="130" unbalanced="0"/>
    <cacheHierarchy uniqueName="[dim_TOOCS_Bodily_Location_1digit_CC].[Major_Group_Code]" caption="Major_Group_Code" attribute="1" defaultMemberUniqueName="[dim_TOOCS_Bodily_Location_1digit_CC].[Major_Group_Code].[All]" allUniqueName="[dim_TOOCS_Bodily_Location_1digit_CC].[Major_Group_Code].[All]" dimensionUniqueName="[dim_TOOCS_Bodily_Location_1digit_CC]" displayFolder="" count="0" memberValueDatatype="130" unbalanced="0"/>
    <cacheHierarchy uniqueName="[dim_TOOCS_Bodily_Location_1digit_CC].[Major_Group_Sort]" caption="Major_Group_Sort" attribute="1" defaultMemberUniqueName="[dim_TOOCS_Bodily_Location_1digit_CC].[Major_Group_Sort].[All]" allUniqueName="[dim_TOOCS_Bodily_Location_1digit_CC].[Major_Group_Sort].[All]" dimensionUniqueName="[dim_TOOCS_Bodily_Location_1digit_CC]" displayFolder="" count="0" memberValueDatatype="20" unbalanced="0"/>
    <cacheHierarchy uniqueName="[dim_TOOCS_Bodily_Location_1digit_CC].[Major_Group_Title]" caption="Major_Group_Title" attribute="1" defaultMemberUniqueName="[dim_TOOCS_Bodily_Location_1digit_CC].[Major_Group_Title].[All]" allUniqueName="[dim_TOOCS_Bodily_Location_1digit_CC].[Major_Group_Title].[All]" dimensionUniqueName="[dim_TOOCS_Bodily_Location_1digit_CC]" displayFolder="" count="0" memberValueDatatype="130" unbalanced="0"/>
    <cacheHierarchy uniqueName="[dim_TOOCS_Breakdown_Agency].[BreakdownAgency_Code_Hierarchy]" caption="BreakdownAgency_Code_Hierarchy" defaultMemberUniqueName="[dim_TOOCS_Breakdown_Agency].[BreakdownAgency_Code_Hierarchy].[All]" allUniqueName="[dim_TOOCS_Breakdown_Agency].[BreakdownAgency_Code_Hierarchy].[All]" dimensionUniqueName="[dim_TOOCS_Breakdown_Agency]" displayFolder="" count="0" unbalanced="0"/>
    <cacheHierarchy uniqueName="[dim_TOOCS_Breakdown_Agency].[BreakdownAgency_Hierarchy]" caption="BreakdownAgency_Hierarchy" defaultMemberUniqueName="[dim_TOOCS_Breakdown_Agency].[BreakdownAgency_Hierarchy].[All]" allUniqueName="[dim_TOOCS_Breakdown_Agency].[BreakdownAgency_Hierarchy].[All]" dimensionUniqueName="[dim_TOOCS_Breakdown_Agency]" displayFolder="" count="0" unbalanced="0"/>
    <cacheHierarchy uniqueName="[dim_TOOCS_Breakdown_Agency].[BreakdownAgency_Title_Hierarchy]" caption="BreakdownAgency_Title_Hierarchy" defaultMemberUniqueName="[dim_TOOCS_Breakdown_Agency].[BreakdownAgency_Title_Hierarchy].[All]" allUniqueName="[dim_TOOCS_Breakdown_Agency].[BreakdownAgency_Title_Hierarchy].[All]" dimensionUniqueName="[dim_TOOCS_Breakdown_Agency]" displayFolder="" count="0" unbalanced="0"/>
    <cacheHierarchy uniqueName="[dim_TOOCS_Breakdown_Agency].[Major_Group]" caption="Major_Group" attribute="1" defaultMemberUniqueName="[dim_TOOCS_Breakdown_Agency].[Major_Group].[All]" allUniqueName="[dim_TOOCS_Breakdown_Agency].[Major_Group].[All]" dimensionUniqueName="[dim_TOOCS_Breakdown_Agency]" displayFolder="" count="0" memberValueDatatype="130" unbalanced="0"/>
    <cacheHierarchy uniqueName="[dim_TOOCS_Breakdown_Agency].[Major_Group_Code]" caption="Major_Group_Code" attribute="1" defaultMemberUniqueName="[dim_TOOCS_Breakdown_Agency].[Major_Group_Code].[All]" allUniqueName="[dim_TOOCS_Breakdown_Agency].[Major_Group_Code].[All]" dimensionUniqueName="[dim_TOOCS_Breakdown_Agency]" displayFolder="" count="0" memberValueDatatype="130" unbalanced="0"/>
    <cacheHierarchy uniqueName="[dim_TOOCS_Breakdown_Agency].[Major_Group_Sort]" caption="Major_Group_Sort" attribute="1" defaultMemberUniqueName="[dim_TOOCS_Breakdown_Agency].[Major_Group_Sort].[All]" allUniqueName="[dim_TOOCS_Breakdown_Agency].[Major_Group_Sort].[All]" dimensionUniqueName="[dim_TOOCS_Breakdown_Agency]" displayFolder="" count="0" memberValueDatatype="20" unbalanced="0"/>
    <cacheHierarchy uniqueName="[dim_TOOCS_Breakdown_Agency].[Major_Group_Title]" caption="Major_Group_Title" attribute="1" defaultMemberUniqueName="[dim_TOOCS_Breakdown_Agency].[Major_Group_Title].[All]" allUniqueName="[dim_TOOCS_Breakdown_Agency].[Major_Group_Title].[All]" dimensionUniqueName="[dim_TOOCS_Breakdown_Agency]" displayFolder="" count="0" memberValueDatatype="130" unbalanced="0"/>
    <cacheHierarchy uniqueName="[dim_TOOCS_Breakdown_Agency].[Minor_Group]" caption="Minor_Group" attribute="1" defaultMemberUniqueName="[dim_TOOCS_Breakdown_Agency].[Minor_Group].[All]" allUniqueName="[dim_TOOCS_Breakdown_Agency].[Minor_Group].[All]" dimensionUniqueName="[dim_TOOCS_Breakdown_Agency]" displayFolder="" count="0" memberValueDatatype="130" unbalanced="0"/>
    <cacheHierarchy uniqueName="[dim_TOOCS_Breakdown_Agency].[Minor_Group_Code]" caption="Minor_Group_Code" attribute="1" defaultMemberUniqueName="[dim_TOOCS_Breakdown_Agency].[Minor_Group_Code].[All]" allUniqueName="[dim_TOOCS_Breakdown_Agency].[Minor_Group_Code].[All]" dimensionUniqueName="[dim_TOOCS_Breakdown_Agency]" displayFolder="" count="0" memberValueDatatype="130" unbalanced="0"/>
    <cacheHierarchy uniqueName="[dim_TOOCS_Breakdown_Agency].[Minor_Group_Sort]" caption="Minor_Group_Sort" attribute="1" defaultMemberUniqueName="[dim_TOOCS_Breakdown_Agency].[Minor_Group_Sort].[All]" allUniqueName="[dim_TOOCS_Breakdown_Agency].[Minor_Group_Sort].[All]" dimensionUniqueName="[dim_TOOCS_Breakdown_Agency]" displayFolder="" count="0" memberValueDatatype="20" unbalanced="0"/>
    <cacheHierarchy uniqueName="[dim_TOOCS_Breakdown_Agency].[Minor_Group_Title]" caption="Minor_Group_Title" attribute="1" defaultMemberUniqueName="[dim_TOOCS_Breakdown_Agency].[Minor_Group_Title].[All]" allUniqueName="[dim_TOOCS_Breakdown_Agency].[Minor_Group_Title].[All]" dimensionUniqueName="[dim_TOOCS_Breakdown_Agency]" displayFolder="" count="0" memberValueDatatype="130" unbalanced="0"/>
    <cacheHierarchy uniqueName="[dim_TOOCS_Breakdown_Agency].[Sub_Major_Group]" caption="Sub_Major_Group" attribute="1" defaultMemberUniqueName="[dim_TOOCS_Breakdown_Agency].[Sub_Major_Group].[All]" allUniqueName="[dim_TOOCS_Breakdown_Agency].[Sub_Major_Group].[All]" dimensionUniqueName="[dim_TOOCS_Breakdown_Agency]" displayFolder="" count="0" memberValueDatatype="130" unbalanced="0"/>
    <cacheHierarchy uniqueName="[dim_TOOCS_Breakdown_Agency].[Sub_Major_Group_Code]" caption="Sub_Major_Group_Code" attribute="1" defaultMemberUniqueName="[dim_TOOCS_Breakdown_Agency].[Sub_Major_Group_Code].[All]" allUniqueName="[dim_TOOCS_Breakdown_Agency].[Sub_Major_Group_Code].[All]" dimensionUniqueName="[dim_TOOCS_Breakdown_Agency]" displayFolder="" count="0" memberValueDatatype="130" unbalanced="0"/>
    <cacheHierarchy uniqueName="[dim_TOOCS_Breakdown_Agency].[Sub_Major_Group_Sort]" caption="Sub_Major_Group_Sort" attribute="1" defaultMemberUniqueName="[dim_TOOCS_Breakdown_Agency].[Sub_Major_Group_Sort].[All]" allUniqueName="[dim_TOOCS_Breakdown_Agency].[Sub_Major_Group_Sort].[All]" dimensionUniqueName="[dim_TOOCS_Breakdown_Agency]" displayFolder="" count="0" memberValueDatatype="20" unbalanced="0"/>
    <cacheHierarchy uniqueName="[dim_TOOCS_Breakdown_Agency].[Sub_Major_Group_Title]" caption="Sub_Major_Group_Title" attribute="1" defaultMemberUniqueName="[dim_TOOCS_Breakdown_Agency].[Sub_Major_Group_Title].[All]" allUniqueName="[dim_TOOCS_Breakdown_Agency].[Sub_Major_Group_Title].[All]" dimensionUniqueName="[dim_TOOCS_Breakdown_Agency]" displayFolder="" count="0" memberValueDatatype="130" unbalanced="0"/>
    <cacheHierarchy uniqueName="[dim_TOOCS_Breakdown_Agency].[Sub_Minor_Group]" caption="Sub_Minor_Group" attribute="1" defaultMemberUniqueName="[dim_TOOCS_Breakdown_Agency].[Sub_Minor_Group].[All]" allUniqueName="[dim_TOOCS_Breakdown_Agency].[Sub_Minor_Group].[All]" dimensionUniqueName="[dim_TOOCS_Breakdown_Agency]" displayFolder="" count="0" memberValueDatatype="130" unbalanced="0"/>
    <cacheHierarchy uniqueName="[dim_TOOCS_Breakdown_Agency].[Sub_Minor_Group_Code]" caption="Sub_Minor_Group_Code" attribute="1" defaultMemberUniqueName="[dim_TOOCS_Breakdown_Agency].[Sub_Minor_Group_Code].[All]" allUniqueName="[dim_TOOCS_Breakdown_Agency].[Sub_Minor_Group_Code].[All]" dimensionUniqueName="[dim_TOOCS_Breakdown_Agency]" displayFolder="" count="0" memberValueDatatype="130" unbalanced="0"/>
    <cacheHierarchy uniqueName="[dim_TOOCS_Breakdown_Agency].[Sub_Minor_Group_Sort]" caption="Sub_Minor_Group_Sort" attribute="1" defaultMemberUniqueName="[dim_TOOCS_Breakdown_Agency].[Sub_Minor_Group_Sort].[All]" allUniqueName="[dim_TOOCS_Breakdown_Agency].[Sub_Minor_Group_Sort].[All]" dimensionUniqueName="[dim_TOOCS_Breakdown_Agency]" displayFolder="" count="0" memberValueDatatype="20" unbalanced="0"/>
    <cacheHierarchy uniqueName="[dim_TOOCS_Breakdown_Agency].[Sub_Minor_Group_Title]" caption="Sub_Minor_Group_Title" attribute="1" defaultMemberUniqueName="[dim_TOOCS_Breakdown_Agency].[Sub_Minor_Group_Title].[All]" allUniqueName="[dim_TOOCS_Breakdown_Agency].[Sub_Minor_Group_Title].[All]" dimensionUniqueName="[dim_TOOCS_Breakdown_Agency]" displayFolder="" count="0" memberValueDatatype="130" unbalanced="0"/>
    <cacheHierarchy uniqueName="[dim_TOOCS_Mechanism].[Major_Group]" caption="Major_Group" attribute="1" defaultMemberUniqueName="[dim_TOOCS_Mechanism].[Major_Group].[All]" allUniqueName="[dim_TOOCS_Mechanism].[Major_Group].[All]" dimensionUniqueName="[dim_TOOCS_Mechanism]" displayFolder="" count="0" memberValueDatatype="130" unbalanced="0"/>
    <cacheHierarchy uniqueName="[dim_TOOCS_Mechanism].[Major_Group_Code]" caption="Major_Group_Code" attribute="1" defaultMemberUniqueName="[dim_TOOCS_Mechanism].[Major_Group_Code].[All]" allUniqueName="[dim_TOOCS_Mechanism].[Major_Group_Code].[All]" dimensionUniqueName="[dim_TOOCS_Mechanism]" displayFolder="" count="0" memberValueDatatype="130" unbalanced="0"/>
    <cacheHierarchy uniqueName="[dim_TOOCS_Mechanism].[Major_Group_Sort]" caption="Major_Group_Sort" attribute="1" defaultMemberUniqueName="[dim_TOOCS_Mechanism].[Major_Group_Sort].[All]" allUniqueName="[dim_TOOCS_Mechanism].[Major_Group_Sort].[All]" dimensionUniqueName="[dim_TOOCS_Mechanism]" displayFolder="" count="0" memberValueDatatype="20" unbalanced="0"/>
    <cacheHierarchy uniqueName="[dim_TOOCS_Mechanism].[Major_Group_Title]" caption="Major_Group_Title" attribute="1" defaultMemberUniqueName="[dim_TOOCS_Mechanism].[Major_Group_Title].[All]" allUniqueName="[dim_TOOCS_Mechanism].[Major_Group_Title].[All]" dimensionUniqueName="[dim_TOOCS_Mechanism]" displayFolder="" count="0" memberValueDatatype="130" unbalanced="0"/>
    <cacheHierarchy uniqueName="[dim_TOOCS_Mechanism].[Mechanism_Code_Hierarchy]" caption="Mechanism_Code_Hierarchy" defaultMemberUniqueName="[dim_TOOCS_Mechanism].[Mechanism_Code_Hierarchy].[All]" allUniqueName="[dim_TOOCS_Mechanism].[Mechanism_Code_Hierarchy].[All]" dimensionUniqueName="[dim_TOOCS_Mechanism]" displayFolder="" count="0" unbalanced="0"/>
    <cacheHierarchy uniqueName="[dim_TOOCS_Mechanism].[Mechanism_Hierarchy]" caption="Mechanism_Hierarchy" defaultMemberUniqueName="[dim_TOOCS_Mechanism].[Mechanism_Hierarchy].[All]" allUniqueName="[dim_TOOCS_Mechanism].[Mechanism_Hierarchy].[All]" dimensionUniqueName="[dim_TOOCS_Mechanism]" displayFolder="" count="0" unbalanced="0"/>
    <cacheHierarchy uniqueName="[dim_TOOCS_Mechanism].[Mechanism_Title_Hierarchy]" caption="Mechanism_Title_Hierarchy" defaultMemberUniqueName="[dim_TOOCS_Mechanism].[Mechanism_Title_Hierarchy].[All]" allUniqueName="[dim_TOOCS_Mechanism].[Mechanism_Title_Hierarchy].[All]" dimensionUniqueName="[dim_TOOCS_Mechanism]" displayFolder="" count="0" unbalanced="0"/>
    <cacheHierarchy uniqueName="[dim_TOOCS_Mechanism].[Sub_Major_Group]" caption="Sub_Major_Group" attribute="1" defaultMemberUniqueName="[dim_TOOCS_Mechanism].[Sub_Major_Group].[All]" allUniqueName="[dim_TOOCS_Mechanism].[Sub_Major_Group].[All]" dimensionUniqueName="[dim_TOOCS_Mechanism]" displayFolder="" count="0" memberValueDatatype="130" unbalanced="0"/>
    <cacheHierarchy uniqueName="[dim_TOOCS_Mechanism].[Sub_Major_Group_Code]" caption="Sub_Major_Group_Code" attribute="1" defaultMemberUniqueName="[dim_TOOCS_Mechanism].[Sub_Major_Group_Code].[All]" allUniqueName="[dim_TOOCS_Mechanism].[Sub_Major_Group_Code].[All]" dimensionUniqueName="[dim_TOOCS_Mechanism]" displayFolder="" count="0" memberValueDatatype="130" unbalanced="0"/>
    <cacheHierarchy uniqueName="[dim_TOOCS_Mechanism].[Sub_Major_Group_Sort]" caption="Sub_Major_Group_Sort" attribute="1" defaultMemberUniqueName="[dim_TOOCS_Mechanism].[Sub_Major_Group_Sort].[All]" allUniqueName="[dim_TOOCS_Mechanism].[Sub_Major_Group_Sort].[All]" dimensionUniqueName="[dim_TOOCS_Mechanism]" displayFolder="" count="0" memberValueDatatype="20" unbalanced="0"/>
    <cacheHierarchy uniqueName="[dim_TOOCS_Mechanism].[Sub_Major_Group_Title]" caption="Sub_Major_Group_Title" attribute="1" defaultMemberUniqueName="[dim_TOOCS_Mechanism].[Sub_Major_Group_Title].[All]" allUniqueName="[dim_TOOCS_Mechanism].[Sub_Major_Group_Title].[All]" dimensionUniqueName="[dim_TOOCS_Mechanism]" displayFolder="" count="0" memberValueDatatype="130" unbalanced="0"/>
    <cacheHierarchy uniqueName="[dim_TOOCS_Mechanism_1digit_CC].[HEX]" caption="HEX" attribute="1" defaultMemberUniqueName="[dim_TOOCS_Mechanism_1digit_CC].[HEX].[All]" allUniqueName="[dim_TOOCS_Mechanism_1digit_CC].[HEX].[All]" dimensionUniqueName="[dim_TOOCS_Mechanism_1digit_CC]" displayFolder="" count="0" memberValueDatatype="130" unbalanced="0"/>
    <cacheHierarchy uniqueName="[dim_TOOCS_Mechanism_1digit_CC].[Major_Group_Code]" caption="Major_Group_Code" attribute="1" defaultMemberUniqueName="[dim_TOOCS_Mechanism_1digit_CC].[Major_Group_Code].[All]" allUniqueName="[dim_TOOCS_Mechanism_1digit_CC].[Major_Group_Code].[All]" dimensionUniqueName="[dim_TOOCS_Mechanism_1digit_CC]" displayFolder="" count="0" memberValueDatatype="130" unbalanced="0"/>
    <cacheHierarchy uniqueName="[dim_TOOCS_Mechanism_1digit_CC].[Major_Group_Sort]" caption="Major_Group_Sort" attribute="1" defaultMemberUniqueName="[dim_TOOCS_Mechanism_1digit_CC].[Major_Group_Sort].[All]" allUniqueName="[dim_TOOCS_Mechanism_1digit_CC].[Major_Group_Sort].[All]" dimensionUniqueName="[dim_TOOCS_Mechanism_1digit_CC]" displayFolder="" count="0" memberValueDatatype="20" unbalanced="0"/>
    <cacheHierarchy uniqueName="[dim_TOOCS_Mechanism_1digit_CC].[Major_Group_Title]" caption="Major_Group_Title" attribute="1" defaultMemberUniqueName="[dim_TOOCS_Mechanism_1digit_CC].[Major_Group_Title].[All]" allUniqueName="[dim_TOOCS_Mechanism_1digit_CC].[Major_Group_Title].[All]" dimensionUniqueName="[dim_TOOCS_Mechanism_1digit_CC]" displayFolder="" count="0" memberValueDatatype="130" unbalanced="0"/>
    <cacheHierarchy uniqueName="[dim_TOOCS_Nature_1digit_CC].[HEX]" caption="HEX" attribute="1" defaultMemberUniqueName="[dim_TOOCS_Nature_1digit_CC].[HEX].[All]" allUniqueName="[dim_TOOCS_Nature_1digit_CC].[HEX].[All]" dimensionUniqueName="[dim_TOOCS_Nature_1digit_CC]" displayFolder="" count="0" memberValueDatatype="130" unbalanced="0"/>
    <cacheHierarchy uniqueName="[dim_TOOCS_Nature_1digit_CC].[Major_Group_Code]" caption="Major_Group_Code" attribute="1" defaultMemberUniqueName="[dim_TOOCS_Nature_1digit_CC].[Major_Group_Code].[All]" allUniqueName="[dim_TOOCS_Nature_1digit_CC].[Major_Group_Code].[All]" dimensionUniqueName="[dim_TOOCS_Nature_1digit_CC]" displayFolder="" count="0" memberValueDatatype="130" unbalanced="0"/>
    <cacheHierarchy uniqueName="[dim_TOOCS_Nature_1digit_CC].[Major_Group_Sort]" caption="Major_Group_Sort" attribute="1" defaultMemberUniqueName="[dim_TOOCS_Nature_1digit_CC].[Major_Group_Sort].[All]" allUniqueName="[dim_TOOCS_Nature_1digit_CC].[Major_Group_Sort].[All]" dimensionUniqueName="[dim_TOOCS_Nature_1digit_CC]" displayFolder="" count="0" memberValueDatatype="20" unbalanced="0"/>
    <cacheHierarchy uniqueName="[dim_TOOCS_Nature_1digit_CC].[Major_Group_Title]" caption="Major_Group_Title" attribute="1" defaultMemberUniqueName="[dim_TOOCS_Nature_1digit_CC].[Major_Group_Title].[All]" allUniqueName="[dim_TOOCS_Nature_1digit_CC].[Major_Group_Title].[All]" dimensionUniqueName="[dim_TOOCS_Nature_1digit_CC]" displayFolder="" count="0" memberValueDatatype="130" unbalanced="0"/>
    <cacheHierarchy uniqueName="[dim_Vehicle_Deceased_Activity].[Notes]" caption="Notes" attribute="1" defaultMemberUniqueName="[dim_Vehicle_Deceased_Activity].[Notes].[All]" allUniqueName="[dim_Vehicle_Deceased_Activity].[Notes].[All]" dimensionUniqueName="[dim_Vehicle_Deceased_Activity]" displayFolder="" count="0" memberValueDatatype="130" unbalanced="0"/>
    <cacheHierarchy uniqueName="[dim_Vehicle_Deceased_Activity].[Vehicle_Deceased_Activity_Code]" caption="Vehicle_Deceased_Activity_Code" attribute="1" defaultMemberUniqueName="[dim_Vehicle_Deceased_Activity].[Vehicle_Deceased_Activity_Code].[All]" allUniqueName="[dim_Vehicle_Deceased_Activity].[Vehicle_Deceased_Activity_Code].[All]" dimensionUniqueName="[dim_Vehicle_Deceased_Activity]" displayFolder="" count="0" memberValueDatatype="130" unbalanced="0"/>
    <cacheHierarchy uniqueName="[dim_Vehicle_Deceased_Activity].[Vehicle_Deceased_Activity_Sort]" caption="Vehicle_Deceased_Activity_Sort" attribute="1" defaultMemberUniqueName="[dim_Vehicle_Deceased_Activity].[Vehicle_Deceased_Activity_Sort].[All]" allUniqueName="[dim_Vehicle_Deceased_Activity].[Vehicle_Deceased_Activity_Sort].[All]" dimensionUniqueName="[dim_Vehicle_Deceased_Activity]" displayFolder="" count="0" memberValueDatatype="20" unbalanced="0"/>
    <cacheHierarchy uniqueName="[dim_Vehicle_Deceased_Activity].[Vehicle_Deceased_Activity_Title]" caption="Vehicle_Deceased_Activity_Title" attribute="1" defaultMemberUniqueName="[dim_Vehicle_Deceased_Activity].[Vehicle_Deceased_Activity_Title].[All]" allUniqueName="[dim_Vehicle_Deceased_Activity].[Vehicle_Deceased_Activity_Title].[All]" dimensionUniqueName="[dim_Vehicle_Deceased_Activity]" displayFolder="" count="0" memberValueDatatype="130" unbalanced="0"/>
    <cacheHierarchy uniqueName="[dim_Vehicle_Incident_Type].[Notes]" caption="Notes" attribute="1" defaultMemberUniqueName="[dim_Vehicle_Incident_Type].[Notes].[All]" allUniqueName="[dim_Vehicle_Incident_Type].[Notes].[All]" dimensionUniqueName="[dim_Vehicle_Incident_Type]" displayFolder="" count="0" memberValueDatatype="130" unbalanced="0"/>
    <cacheHierarchy uniqueName="[dim_Vehicle_Incident_Type].[Vehicle_Incident_Type_Code Hierarchy]" caption="Vehicle_Incident_Type_Code Hierarchy" defaultMemberUniqueName="[dim_Vehicle_Incident_Type].[Vehicle_Incident_Type_Code Hierarchy].[All]" allUniqueName="[dim_Vehicle_Incident_Type].[Vehicle_Incident_Type_Code Hierarchy].[All]" dimensionUniqueName="[dim_Vehicle_Incident_Type]" displayFolder="" count="3" unbalanced="0"/>
    <cacheHierarchy uniqueName="[dim_Vehicle_Incident_Type].[Vehicle_Incident_Type_Detailed_Code]" caption="Vehicle_Incident_Type_Detailed_Code" attribute="1" defaultMemberUniqueName="[dim_Vehicle_Incident_Type].[Vehicle_Incident_Type_Detailed_Code].[All]" allUniqueName="[dim_Vehicle_Incident_Type].[Vehicle_Incident_Type_Detailed_Code].[All]" dimensionUniqueName="[dim_Vehicle_Incident_Type]" displayFolder="" count="0" memberValueDatatype="130" unbalanced="0"/>
    <cacheHierarchy uniqueName="[dim_Vehicle_Incident_Type].[Vehicle_Incident_Type_Detailed_Title]" caption="Vehicle_Incident_Type_Detailed_Title" attribute="1" defaultMemberUniqueName="[dim_Vehicle_Incident_Type].[Vehicle_Incident_Type_Detailed_Title].[All]" allUniqueName="[dim_Vehicle_Incident_Type].[Vehicle_Incident_Type_Detailed_Title].[All]" dimensionUniqueName="[dim_Vehicle_Incident_Type]" displayFolder="" count="0" memberValueDatatype="130" unbalanced="0"/>
    <cacheHierarchy uniqueName="[dim_Vehicle_Incident_Type].[Vehicle_Incident_Type_High_Level_Code]" caption="Vehicle_Incident_Type_High_Level_Code" attribute="1" defaultMemberUniqueName="[dim_Vehicle_Incident_Type].[Vehicle_Incident_Type_High_Level_Code].[All]" allUniqueName="[dim_Vehicle_Incident_Type].[Vehicle_Incident_Type_High_Level_Code].[All]" dimensionUniqueName="[dim_Vehicle_Incident_Type]" displayFolder="" count="0" memberValueDatatype="130" unbalanced="0"/>
    <cacheHierarchy uniqueName="[dim_Vehicle_Incident_Type].[Vehicle_Incident_Type_High_Level_Sort]" caption="Vehicle_Incident_Type_High_Level_Sort" attribute="1" defaultMemberUniqueName="[dim_Vehicle_Incident_Type].[Vehicle_Incident_Type_High_Level_Sort].[All]" allUniqueName="[dim_Vehicle_Incident_Type].[Vehicle_Incident_Type_High_Level_Sort].[All]" dimensionUniqueName="[dim_Vehicle_Incident_Type]" displayFolder="" count="0" memberValueDatatype="20" unbalanced="0"/>
    <cacheHierarchy uniqueName="[dim_Vehicle_Incident_Type].[Vehicle_Incident_Type_High_Level_Title]" caption="Vehicle_Incident_Type_High_Level_Title" attribute="1" defaultMemberUniqueName="[dim_Vehicle_Incident_Type].[Vehicle_Incident_Type_High_Level_Title].[All]" allUniqueName="[dim_Vehicle_Incident_Type].[Vehicle_Incident_Type_High_Level_Title].[All]" dimensionUniqueName="[dim_Vehicle_Incident_Type]" displayFolder="" count="0" memberValueDatatype="130" unbalanced="0"/>
    <cacheHierarchy uniqueName="[dim_Vehicle_Incident_Type].[Vehicle_Incident_Type_Sort]" caption="Vehicle_Incident_Type_Sort" attribute="1" defaultMemberUniqueName="[dim_Vehicle_Incident_Type].[Vehicle_Incident_Type_Sort].[All]" allUniqueName="[dim_Vehicle_Incident_Type].[Vehicle_Incident_Type_Sort].[All]" dimensionUniqueName="[dim_Vehicle_Incident_Type]" displayFolder="" count="0" memberValueDatatype="20" unbalanced="0"/>
    <cacheHierarchy uniqueName="[dim_Vehicle_Incident_Type].[Vehicle_Incident_Type_Title Hierarchy]" caption="Vehicle_Incident_Type_Title Hierarchy" defaultMemberUniqueName="[dim_Vehicle_Incident_Type].[Vehicle_Incident_Type_Title Hierarchy].[All]" allUniqueName="[dim_Vehicle_Incident_Type].[Vehicle_Incident_Type_Title Hierarchy].[All]" dimensionUniqueName="[dim_Vehicle_Incident_Type]" displayFolder="" count="3" unbalanced="0"/>
    <cacheHierarchy uniqueName="[dim_Vehicle_Relationship].[Vehicle_Relationship_Code_Hierarchy]" caption="Vehicle_Relationship_Code_Hierarchy" defaultMemberUniqueName="[dim_Vehicle_Relationship].[Vehicle_Relationship_Code_Hierarchy].[All]" allUniqueName="[dim_Vehicle_Relationship].[Vehicle_Relationship_Code_Hierarchy].[All]" dimensionUniqueName="[dim_Vehicle_Relationship]" displayFolder="" count="3" unbalanced="0"/>
    <cacheHierarchy uniqueName="[dim_Vehicle_Relationship].[Vehicle_Relationship_Detailed_Code]" caption="Vehicle_Relationship_Detailed_Code" attribute="1" defaultMemberUniqueName="[dim_Vehicle_Relationship].[Vehicle_Relationship_Detailed_Code].[All]" allUniqueName="[dim_Vehicle_Relationship].[Vehicle_Relationship_Detailed_Code].[All]" dimensionUniqueName="[dim_Vehicle_Relationship]" displayFolder="" count="0" memberValueDatatype="130" unbalanced="0"/>
    <cacheHierarchy uniqueName="[dim_Vehicle_Relationship].[Vehicle_Relationship_Detailed_Title]" caption="Vehicle_Relationship_Detailed_Title" attribute="1" defaultMemberUniqueName="[dim_Vehicle_Relationship].[Vehicle_Relationship_Detailed_Title].[All]" allUniqueName="[dim_Vehicle_Relationship].[Vehicle_Relationship_Detailed_Title].[All]" dimensionUniqueName="[dim_Vehicle_Relationship]" displayFolder="" count="0" memberValueDatatype="130" unbalanced="0"/>
    <cacheHierarchy uniqueName="[dim_Vehicle_Relationship].[Vehicle_Relationship_High_Level_Code]" caption="Vehicle_Relationship_High_Level_Code" attribute="1" defaultMemberUniqueName="[dim_Vehicle_Relationship].[Vehicle_Relationship_High_Level_Code].[All]" allUniqueName="[dim_Vehicle_Relationship].[Vehicle_Relationship_High_Level_Code].[All]" dimensionUniqueName="[dim_Vehicle_Relationship]" displayFolder="" count="0" memberValueDatatype="130" unbalanced="0"/>
    <cacheHierarchy uniqueName="[dim_Vehicle_Relationship].[Vehicle_Relationship_High_Level_Sort]" caption="Vehicle_Relationship_High_Level_Sort" attribute="1" defaultMemberUniqueName="[dim_Vehicle_Relationship].[Vehicle_Relationship_High_Level_Sort].[All]" allUniqueName="[dim_Vehicle_Relationship].[Vehicle_Relationship_High_Level_Sort].[All]" dimensionUniqueName="[dim_Vehicle_Relationship]" displayFolder="" count="0" memberValueDatatype="20" unbalanced="0"/>
    <cacheHierarchy uniqueName="[dim_Vehicle_Relationship].[Vehicle_Relationship_High_Level_Title]" caption="Vehicle_Relationship_High_Level_Title" attribute="1" defaultMemberUniqueName="[dim_Vehicle_Relationship].[Vehicle_Relationship_High_Level_Title].[All]" allUniqueName="[dim_Vehicle_Relationship].[Vehicle_Relationship_High_Level_Title].[All]" dimensionUniqueName="[dim_Vehicle_Relationship]" displayFolder="" count="0" memberValueDatatype="130" unbalanced="0"/>
    <cacheHierarchy uniqueName="[dim_Vehicle_Relationship].[Vehicle_Relationship_Sort]" caption="Vehicle_Relationship_Sort" attribute="1" defaultMemberUniqueName="[dim_Vehicle_Relationship].[Vehicle_Relationship_Sort].[All]" allUniqueName="[dim_Vehicle_Relationship].[Vehicle_Relationship_Sort].[All]" dimensionUniqueName="[dim_Vehicle_Relationship]" displayFolder="" count="0" memberValueDatatype="20" unbalanced="0"/>
    <cacheHierarchy uniqueName="[dim_Vehicle_Relationship].[Vehicle_Relationship_Title_Hierarchy]" caption="Vehicle_Relationship_Title_Hierarchy" defaultMemberUniqueName="[dim_Vehicle_Relationship].[Vehicle_Relationship_Title_Hierarchy].[All]" allUniqueName="[dim_Vehicle_Relationship].[Vehicle_Relationship_Title_Hierarchy].[All]" dimensionUniqueName="[dim_Vehicle_Relationship]" displayFolder="" count="3" unbalanced="0"/>
    <cacheHierarchy uniqueName="[dim_Vehicle_Type].[Alternative_Titles]" caption="Alternative_Titles" attribute="1" defaultMemberUniqueName="[dim_Vehicle_Type].[Alternative_Titles].[All]" allUniqueName="[dim_Vehicle_Type].[Alternative_Titles].[All]" dimensionUniqueName="[dim_Vehicle_Type]" displayFolder="" count="0" memberValueDatatype="130" unbalanced="0"/>
    <cacheHierarchy uniqueName="[dim_Vehicle_Type].[Vehicle_Type_Code_Hierarchy]" caption="Vehicle_Type_Code_Hierarchy" defaultMemberUniqueName="[dim_Vehicle_Type].[Vehicle_Type_Code_Hierarchy].[All]" allUniqueName="[dim_Vehicle_Type].[Vehicle_Type_Code_Hierarchy].[All]" dimensionUniqueName="[dim_Vehicle_Type]" displayFolder="" count="3" unbalanced="0"/>
    <cacheHierarchy uniqueName="[dim_Vehicle_Type].[Vehicle_Type_Detailed_Code]" caption="Vehicle_Type_Detailed_Code" attribute="1" defaultMemberUniqueName="[dim_Vehicle_Type].[Vehicle_Type_Detailed_Code].[All]" allUniqueName="[dim_Vehicle_Type].[Vehicle_Type_Detailed_Code].[All]" dimensionUniqueName="[dim_Vehicle_Type]" displayFolder="" count="0" memberValueDatatype="130" unbalanced="0"/>
    <cacheHierarchy uniqueName="[dim_Vehicle_Type].[Vehicle_Type_Detailed_Title]" caption="Vehicle_Type_Detailed_Title" attribute="1" defaultMemberUniqueName="[dim_Vehicle_Type].[Vehicle_Type_Detailed_Title].[All]" allUniqueName="[dim_Vehicle_Type].[Vehicle_Type_Detailed_Title].[All]" dimensionUniqueName="[dim_Vehicle_Type]" displayFolder="" count="0" memberValueDatatype="130" unbalanced="0"/>
    <cacheHierarchy uniqueName="[dim_Vehicle_Type].[Vehicle_Type_High_Level_Code]" caption="Vehicle_Type_High_Level_Code" attribute="1" defaultMemberUniqueName="[dim_Vehicle_Type].[Vehicle_Type_High_Level_Code].[All]" allUniqueName="[dim_Vehicle_Type].[Vehicle_Type_High_Level_Code].[All]" dimensionUniqueName="[dim_Vehicle_Type]" displayFolder="" count="0" memberValueDatatype="130" unbalanced="0"/>
    <cacheHierarchy uniqueName="[dim_Vehicle_Type].[Vehicle_Type_High_Level_Sort]" caption="Vehicle_Type_High_Level_Sort" attribute="1" defaultMemberUniqueName="[dim_Vehicle_Type].[Vehicle_Type_High_Level_Sort].[All]" allUniqueName="[dim_Vehicle_Type].[Vehicle_Type_High_Level_Sort].[All]" dimensionUniqueName="[dim_Vehicle_Type]" displayFolder="" count="0" memberValueDatatype="20" unbalanced="0"/>
    <cacheHierarchy uniqueName="[dim_Vehicle_Type].[Vehicle_Type_High_Level_Title]" caption="Vehicle_Type_High_Level_Title" attribute="1" defaultMemberUniqueName="[dim_Vehicle_Type].[Vehicle_Type_High_Level_Title].[All]" allUniqueName="[dim_Vehicle_Type].[Vehicle_Type_High_Level_Title].[All]" dimensionUniqueName="[dim_Vehicle_Type]" displayFolder="" count="0" memberValueDatatype="130" unbalanced="0"/>
    <cacheHierarchy uniqueName="[dim_Vehicle_Type].[Vehicle_Type_Sort]" caption="Vehicle_Type_Sort" attribute="1" defaultMemberUniqueName="[dim_Vehicle_Type].[Vehicle_Type_Sort].[All]" allUniqueName="[dim_Vehicle_Type].[Vehicle_Type_Sort].[All]" dimensionUniqueName="[dim_Vehicle_Type]" displayFolder="" count="0" memberValueDatatype="20" unbalanced="0"/>
    <cacheHierarchy uniqueName="[dim_Vehicle_Type].[Vehicle_Type_Title_Hierarchy]" caption="Vehicle_Type_Title_Hierarchy" defaultMemberUniqueName="[dim_Vehicle_Type].[Vehicle_Type_Title_Hierarchy].[All]" allUniqueName="[dim_Vehicle_Type].[Vehicle_Type_Title_Hierarchy].[All]" dimensionUniqueName="[dim_Vehicle_Type]" displayFolder="" count="0" unbalanced="0"/>
    <cacheHierarchy uniqueName="[dim_Work_Status].[Work_Status_Code]" caption="Work_Status_Code" attribute="1" defaultMemberUniqueName="[dim_Work_Status].[Work_Status_Code].[All]" allUniqueName="[dim_Work_Status].[Work_Status_Code].[All]" dimensionUniqueName="[dim_Work_Status]" displayFolder="" count="0" memberValueDatatype="20" unbalanced="0"/>
    <cacheHierarchy uniqueName="[dim_Work_Status].[Work_Status_Title]" caption="Work_Status_Title" attribute="1" defaultMemberUniqueName="[dim_Work_Status].[Work_Status_Title].[All]" allUniqueName="[dim_Work_Status].[Work_Status_Title].[All]" dimensionUniqueName="[dim_Work_Status]" displayFolder="" count="0" memberValueDatatype="130" unbalanced="0"/>
    <cacheHierarchy uniqueName="[dim_WorkRelated].[Alternative_Titles]" caption="Alternative_Titles" attribute="1" defaultMemberUniqueName="[dim_WorkRelated].[Alternative_Titles].[All]" allUniqueName="[dim_WorkRelated].[Alternative_Titles].[All]" dimensionUniqueName="[dim_WorkRelated]" displayFolder="" count="0" memberValueDatatype="130" unbalanced="0"/>
    <cacheHierarchy uniqueName="[dim_WorkRelated].[Comments]" caption="Comments" attribute="1" defaultMemberUniqueName="[dim_WorkRelated].[Comments].[All]" allUniqueName="[dim_WorkRelated].[Comments].[All]" dimensionUniqueName="[dim_WorkRelated]" displayFolder="" count="0" memberValueDatatype="130" unbalanced="0"/>
    <cacheHierarchy uniqueName="[dim_WorkRelated].[Work-related_Code]" caption="Work-related_Code" attribute="1" defaultMemberUniqueName="[dim_WorkRelated].[Work-related_Code].[All]" allUniqueName="[dim_WorkRelated].[Work-related_Code].[All]" dimensionUniqueName="[dim_WorkRelated]" displayFolder="" count="0" memberValueDatatype="20" unbalanced="0"/>
    <cacheHierarchy uniqueName="[dim_WorkRelated].[Work-related_Title]" caption="Work-related_Title" attribute="1" defaultMemberUniqueName="[dim_WorkRelated].[Work-related_Title].[All]" allUniqueName="[dim_WorkRelated].[Work-related_Title].[All]" dimensionUniqueName="[dim_WorkRelated]" displayFolder="" count="0" memberValueDatatype="130" unbalanced="0"/>
    <cacheHierarchy uniqueName="[TIF_Denominators_Ind_by_Cal].[Age_Group_5Y_Code]" caption="Age_Group_5Y_Code" attribute="1" defaultMemberUniqueName="[TIF_Denominators_Ind_by_Cal].[Age_Group_5Y_Code].[All]" allUniqueName="[TIF_Denominators_Ind_by_Cal].[Age_Group_5Y_Code].[All]" dimensionUniqueName="[TIF_Denominators_Ind_by_Cal]" displayFolder="" count="0" memberValueDatatype="130" unbalanced="0"/>
    <cacheHierarchy uniqueName="[TIF_Denominators_Ind_by_Cal].[ANZSIC_3digit_Code]" caption="ANZSIC_3digit_Code" attribute="1" defaultMemberUniqueName="[TIF_Denominators_Ind_by_Cal].[ANZSIC_3digit_Code].[All]" allUniqueName="[TIF_Denominators_Ind_by_Cal].[ANZSIC_3digit_Code].[All]" dimensionUniqueName="[TIF_Denominators_Ind_by_Cal]" displayFolder="" count="0" memberValueDatatype="130" unbalanced="0"/>
    <cacheHierarchy uniqueName="[TIF_Denominators_Ind_by_Cal].[Calendar_Year]" caption="Calendar_Year" attribute="1" defaultMemberUniqueName="[TIF_Denominators_Ind_by_Cal].[Calendar_Year].[All]" allUniqueName="[TIF_Denominators_Ind_by_Cal].[Calendar_Year].[All]" dimensionUniqueName="[TIF_Denominators_Ind_by_Cal]" displayFolder="" count="0" memberValueDatatype="130" unbalanced="0"/>
    <cacheHierarchy uniqueName="[TIF_Denominators_Ind_by_Cal].[Date_Key_CalYear]" caption="Date_Key_CalYear" attribute="1" time="1" defaultMemberUniqueName="[TIF_Denominators_Ind_by_Cal].[Date_Key_CalYear].[All]" allUniqueName="[TIF_Denominators_Ind_by_Cal].[Date_Key_CalYear].[All]" dimensionUniqueName="[TIF_Denominators_Ind_by_Cal]" displayFolder="" count="0" memberValueDatatype="7" unbalanced="0"/>
    <cacheHierarchy uniqueName="[TIF_Denominators_Ind_by_Cal].[Emp]" caption="Emp" attribute="1" defaultMemberUniqueName="[TIF_Denominators_Ind_by_Cal].[Emp].[All]" allUniqueName="[TIF_Denominators_Ind_by_Cal].[Emp].[All]" dimensionUniqueName="[TIF_Denominators_Ind_by_Cal]" displayFolder="" count="0" memberValueDatatype="5" unbalanced="0"/>
    <cacheHierarchy uniqueName="[TIF_Denominators_Ind_by_Cal].[REPWT01]" caption="REPWT01" attribute="1" defaultMemberUniqueName="[TIF_Denominators_Ind_by_Cal].[REPWT01].[All]" allUniqueName="[TIF_Denominators_Ind_by_Cal].[REPWT01].[All]" dimensionUniqueName="[TIF_Denominators_Ind_by_Cal]" displayFolder="" count="0" memberValueDatatype="5" unbalanced="0"/>
    <cacheHierarchy uniqueName="[TIF_Denominators_Ind_by_Cal].[REPWT02]" caption="REPWT02" attribute="1" defaultMemberUniqueName="[TIF_Denominators_Ind_by_Cal].[REPWT02].[All]" allUniqueName="[TIF_Denominators_Ind_by_Cal].[REPWT02].[All]" dimensionUniqueName="[TIF_Denominators_Ind_by_Cal]" displayFolder="" count="0" memberValueDatatype="5" unbalanced="0"/>
    <cacheHierarchy uniqueName="[TIF_Denominators_Ind_by_Cal].[REPWT03]" caption="REPWT03" attribute="1" defaultMemberUniqueName="[TIF_Denominators_Ind_by_Cal].[REPWT03].[All]" allUniqueName="[TIF_Denominators_Ind_by_Cal].[REPWT03].[All]" dimensionUniqueName="[TIF_Denominators_Ind_by_Cal]" displayFolder="" count="0" memberValueDatatype="5" unbalanced="0"/>
    <cacheHierarchy uniqueName="[TIF_Denominators_Ind_by_Cal].[REPWT04]" caption="REPWT04" attribute="1" defaultMemberUniqueName="[TIF_Denominators_Ind_by_Cal].[REPWT04].[All]" allUniqueName="[TIF_Denominators_Ind_by_Cal].[REPWT04].[All]" dimensionUniqueName="[TIF_Denominators_Ind_by_Cal]" displayFolder="" count="0" memberValueDatatype="5" unbalanced="0"/>
    <cacheHierarchy uniqueName="[TIF_Denominators_Ind_by_Cal].[REPWT05]" caption="REPWT05" attribute="1" defaultMemberUniqueName="[TIF_Denominators_Ind_by_Cal].[REPWT05].[All]" allUniqueName="[TIF_Denominators_Ind_by_Cal].[REPWT05].[All]" dimensionUniqueName="[TIF_Denominators_Ind_by_Cal]" displayFolder="" count="0" memberValueDatatype="5" unbalanced="0"/>
    <cacheHierarchy uniqueName="[TIF_Denominators_Ind_by_Cal].[REPWT06]" caption="REPWT06" attribute="1" defaultMemberUniqueName="[TIF_Denominators_Ind_by_Cal].[REPWT06].[All]" allUniqueName="[TIF_Denominators_Ind_by_Cal].[REPWT06].[All]" dimensionUniqueName="[TIF_Denominators_Ind_by_Cal]" displayFolder="" count="0" memberValueDatatype="5" unbalanced="0"/>
    <cacheHierarchy uniqueName="[TIF_Denominators_Ind_by_Cal].[REPWT07]" caption="REPWT07" attribute="1" defaultMemberUniqueName="[TIF_Denominators_Ind_by_Cal].[REPWT07].[All]" allUniqueName="[TIF_Denominators_Ind_by_Cal].[REPWT07].[All]" dimensionUniqueName="[TIF_Denominators_Ind_by_Cal]" displayFolder="" count="0" memberValueDatatype="5" unbalanced="0"/>
    <cacheHierarchy uniqueName="[TIF_Denominators_Ind_by_Cal].[REPWT08]" caption="REPWT08" attribute="1" defaultMemberUniqueName="[TIF_Denominators_Ind_by_Cal].[REPWT08].[All]" allUniqueName="[TIF_Denominators_Ind_by_Cal].[REPWT08].[All]" dimensionUniqueName="[TIF_Denominators_Ind_by_Cal]" displayFolder="" count="0" memberValueDatatype="5" unbalanced="0"/>
    <cacheHierarchy uniqueName="[TIF_Denominators_Ind_by_Cal].[REPWT09]" caption="REPWT09" attribute="1" defaultMemberUniqueName="[TIF_Denominators_Ind_by_Cal].[REPWT09].[All]" allUniqueName="[TIF_Denominators_Ind_by_Cal].[REPWT09].[All]" dimensionUniqueName="[TIF_Denominators_Ind_by_Cal]" displayFolder="" count="0" memberValueDatatype="5" unbalanced="0"/>
    <cacheHierarchy uniqueName="[TIF_Denominators_Ind_by_Cal].[REPWT10]" caption="REPWT10" attribute="1" defaultMemberUniqueName="[TIF_Denominators_Ind_by_Cal].[REPWT10].[All]" allUniqueName="[TIF_Denominators_Ind_by_Cal].[REPWT10].[All]" dimensionUniqueName="[TIF_Denominators_Ind_by_Cal]" displayFolder="" count="0" memberValueDatatype="5" unbalanced="0"/>
    <cacheHierarchy uniqueName="[TIF_Denominators_Ind_by_Cal].[REPWT11]" caption="REPWT11" attribute="1" defaultMemberUniqueName="[TIF_Denominators_Ind_by_Cal].[REPWT11].[All]" allUniqueName="[TIF_Denominators_Ind_by_Cal].[REPWT11].[All]" dimensionUniqueName="[TIF_Denominators_Ind_by_Cal]" displayFolder="" count="0" memberValueDatatype="5" unbalanced="0"/>
    <cacheHierarchy uniqueName="[TIF_Denominators_Ind_by_Cal].[REPWT12]" caption="REPWT12" attribute="1" defaultMemberUniqueName="[TIF_Denominators_Ind_by_Cal].[REPWT12].[All]" allUniqueName="[TIF_Denominators_Ind_by_Cal].[REPWT12].[All]" dimensionUniqueName="[TIF_Denominators_Ind_by_Cal]" displayFolder="" count="0" memberValueDatatype="5" unbalanced="0"/>
    <cacheHierarchy uniqueName="[TIF_Denominators_Ind_by_Cal].[REPWT13]" caption="REPWT13" attribute="1" defaultMemberUniqueName="[TIF_Denominators_Ind_by_Cal].[REPWT13].[All]" allUniqueName="[TIF_Denominators_Ind_by_Cal].[REPWT13].[All]" dimensionUniqueName="[TIF_Denominators_Ind_by_Cal]" displayFolder="" count="0" memberValueDatatype="5" unbalanced="0"/>
    <cacheHierarchy uniqueName="[TIF_Denominators_Ind_by_Cal].[REPWT14]" caption="REPWT14" attribute="1" defaultMemberUniqueName="[TIF_Denominators_Ind_by_Cal].[REPWT14].[All]" allUniqueName="[TIF_Denominators_Ind_by_Cal].[REPWT14].[All]" dimensionUniqueName="[TIF_Denominators_Ind_by_Cal]" displayFolder="" count="0" memberValueDatatype="5" unbalanced="0"/>
    <cacheHierarchy uniqueName="[TIF_Denominators_Ind_by_Cal].[REPWT15]" caption="REPWT15" attribute="1" defaultMemberUniqueName="[TIF_Denominators_Ind_by_Cal].[REPWT15].[All]" allUniqueName="[TIF_Denominators_Ind_by_Cal].[REPWT15].[All]" dimensionUniqueName="[TIF_Denominators_Ind_by_Cal]" displayFolder="" count="0" memberValueDatatype="5" unbalanced="0"/>
    <cacheHierarchy uniqueName="[TIF_Denominators_Ind_by_Cal].[REPWT16]" caption="REPWT16" attribute="1" defaultMemberUniqueName="[TIF_Denominators_Ind_by_Cal].[REPWT16].[All]" allUniqueName="[TIF_Denominators_Ind_by_Cal].[REPWT16].[All]" dimensionUniqueName="[TIF_Denominators_Ind_by_Cal]" displayFolder="" count="0" memberValueDatatype="5" unbalanced="0"/>
    <cacheHierarchy uniqueName="[TIF_Denominators_Ind_by_Cal].[REPWT17]" caption="REPWT17" attribute="1" defaultMemberUniqueName="[TIF_Denominators_Ind_by_Cal].[REPWT17].[All]" allUniqueName="[TIF_Denominators_Ind_by_Cal].[REPWT17].[All]" dimensionUniqueName="[TIF_Denominators_Ind_by_Cal]" displayFolder="" count="0" memberValueDatatype="5" unbalanced="0"/>
    <cacheHierarchy uniqueName="[TIF_Denominators_Ind_by_Cal].[REPWT18]" caption="REPWT18" attribute="1" defaultMemberUniqueName="[TIF_Denominators_Ind_by_Cal].[REPWT18].[All]" allUniqueName="[TIF_Denominators_Ind_by_Cal].[REPWT18].[All]" dimensionUniqueName="[TIF_Denominators_Ind_by_Cal]" displayFolder="" count="0" memberValueDatatype="5" unbalanced="0"/>
    <cacheHierarchy uniqueName="[TIF_Denominators_Ind_by_Cal].[REPWT19]" caption="REPWT19" attribute="1" defaultMemberUniqueName="[TIF_Denominators_Ind_by_Cal].[REPWT19].[All]" allUniqueName="[TIF_Denominators_Ind_by_Cal].[REPWT19].[All]" dimensionUniqueName="[TIF_Denominators_Ind_by_Cal]" displayFolder="" count="0" memberValueDatatype="5" unbalanced="0"/>
    <cacheHierarchy uniqueName="[TIF_Denominators_Ind_by_Cal].[REPWT20]" caption="REPWT20" attribute="1" defaultMemberUniqueName="[TIF_Denominators_Ind_by_Cal].[REPWT20].[All]" allUniqueName="[TIF_Denominators_Ind_by_Cal].[REPWT20].[All]" dimensionUniqueName="[TIF_Denominators_Ind_by_Cal]" displayFolder="" count="0" memberValueDatatype="5" unbalanced="0"/>
    <cacheHierarchy uniqueName="[TIF_Denominators_Ind_by_Cal].[REPWT21]" caption="REPWT21" attribute="1" defaultMemberUniqueName="[TIF_Denominators_Ind_by_Cal].[REPWT21].[All]" allUniqueName="[TIF_Denominators_Ind_by_Cal].[REPWT21].[All]" dimensionUniqueName="[TIF_Denominators_Ind_by_Cal]" displayFolder="" count="0" memberValueDatatype="5" unbalanced="0"/>
    <cacheHierarchy uniqueName="[TIF_Denominators_Ind_by_Cal].[REPWT22]" caption="REPWT22" attribute="1" defaultMemberUniqueName="[TIF_Denominators_Ind_by_Cal].[REPWT22].[All]" allUniqueName="[TIF_Denominators_Ind_by_Cal].[REPWT22].[All]" dimensionUniqueName="[TIF_Denominators_Ind_by_Cal]" displayFolder="" count="0" memberValueDatatype="5" unbalanced="0"/>
    <cacheHierarchy uniqueName="[TIF_Denominators_Ind_by_Cal].[REPWT23]" caption="REPWT23" attribute="1" defaultMemberUniqueName="[TIF_Denominators_Ind_by_Cal].[REPWT23].[All]" allUniqueName="[TIF_Denominators_Ind_by_Cal].[REPWT23].[All]" dimensionUniqueName="[TIF_Denominators_Ind_by_Cal]" displayFolder="" count="0" memberValueDatatype="5" unbalanced="0"/>
    <cacheHierarchy uniqueName="[TIF_Denominators_Ind_by_Cal].[REPWT24]" caption="REPWT24" attribute="1" defaultMemberUniqueName="[TIF_Denominators_Ind_by_Cal].[REPWT24].[All]" allUniqueName="[TIF_Denominators_Ind_by_Cal].[REPWT24].[All]" dimensionUniqueName="[TIF_Denominators_Ind_by_Cal]" displayFolder="" count="0" memberValueDatatype="5" unbalanced="0"/>
    <cacheHierarchy uniqueName="[TIF_Denominators_Ind_by_Cal].[REPWT25]" caption="REPWT25" attribute="1" defaultMemberUniqueName="[TIF_Denominators_Ind_by_Cal].[REPWT25].[All]" allUniqueName="[TIF_Denominators_Ind_by_Cal].[REPWT25].[All]" dimensionUniqueName="[TIF_Denominators_Ind_by_Cal]" displayFolder="" count="0" memberValueDatatype="5" unbalanced="0"/>
    <cacheHierarchy uniqueName="[TIF_Denominators_Ind_by_Cal].[REPWT26]" caption="REPWT26" attribute="1" defaultMemberUniqueName="[TIF_Denominators_Ind_by_Cal].[REPWT26].[All]" allUniqueName="[TIF_Denominators_Ind_by_Cal].[REPWT26].[All]" dimensionUniqueName="[TIF_Denominators_Ind_by_Cal]" displayFolder="" count="0" memberValueDatatype="5" unbalanced="0"/>
    <cacheHierarchy uniqueName="[TIF_Denominators_Ind_by_Cal].[REPWT27]" caption="REPWT27" attribute="1" defaultMemberUniqueName="[TIF_Denominators_Ind_by_Cal].[REPWT27].[All]" allUniqueName="[TIF_Denominators_Ind_by_Cal].[REPWT27].[All]" dimensionUniqueName="[TIF_Denominators_Ind_by_Cal]" displayFolder="" count="0" memberValueDatatype="5" unbalanced="0"/>
    <cacheHierarchy uniqueName="[TIF_Denominators_Ind_by_Cal].[REPWT28]" caption="REPWT28" attribute="1" defaultMemberUniqueName="[TIF_Denominators_Ind_by_Cal].[REPWT28].[All]" allUniqueName="[TIF_Denominators_Ind_by_Cal].[REPWT28].[All]" dimensionUniqueName="[TIF_Denominators_Ind_by_Cal]" displayFolder="" count="0" memberValueDatatype="5" unbalanced="0"/>
    <cacheHierarchy uniqueName="[TIF_Denominators_Ind_by_Cal].[REPWT29]" caption="REPWT29" attribute="1" defaultMemberUniqueName="[TIF_Denominators_Ind_by_Cal].[REPWT29].[All]" allUniqueName="[TIF_Denominators_Ind_by_Cal].[REPWT29].[All]" dimensionUniqueName="[TIF_Denominators_Ind_by_Cal]" displayFolder="" count="0" memberValueDatatype="5" unbalanced="0"/>
    <cacheHierarchy uniqueName="[TIF_Denominators_Ind_by_Cal].[REPWT30]" caption="REPWT30" attribute="1" defaultMemberUniqueName="[TIF_Denominators_Ind_by_Cal].[REPWT30].[All]" allUniqueName="[TIF_Denominators_Ind_by_Cal].[REPWT30].[All]" dimensionUniqueName="[TIF_Denominators_Ind_by_Cal]" displayFolder="" count="0" memberValueDatatype="5" unbalanced="0"/>
    <cacheHierarchy uniqueName="[TIF_Denominators_Ind_by_Cal].[Sex_Code]" caption="Sex_Code" attribute="1" defaultMemberUniqueName="[TIF_Denominators_Ind_by_Cal].[Sex_Code].[All]" allUniqueName="[TIF_Denominators_Ind_by_Cal].[Sex_Code].[All]" dimensionUniqueName="[TIF_Denominators_Ind_by_Cal]" displayFolder="" count="0" memberValueDatatype="130" unbalanced="0"/>
    <cacheHierarchy uniqueName="[TIF_Denominators_Ind_by_Cal].[State_Code]" caption="State_Code" attribute="1" defaultMemberUniqueName="[TIF_Denominators_Ind_by_Cal].[State_Code].[All]" allUniqueName="[TIF_Denominators_Ind_by_Cal].[State_Code].[All]" dimensionUniqueName="[TIF_Denominators_Ind_by_Cal]" displayFolder="" count="0" memberValueDatatype="130" unbalanced="0"/>
    <cacheHierarchy uniqueName="[TIF_Denominators_Ind_by_Cal].[Year_4digit]" caption="Year_4digit" attribute="1" defaultMemberUniqueName="[TIF_Denominators_Ind_by_Cal].[Year_4digit].[All]" allUniqueName="[TIF_Denominators_Ind_by_Cal].[Year_4digit].[All]" dimensionUniqueName="[TIF_Denominators_Ind_by_Cal]" displayFolder="" count="0" memberValueDatatype="20" unbalanced="0"/>
    <cacheHierarchy uniqueName="[TIF_Denominators_Ind_by_Fin].[Age_Group_5Y_Code]" caption="Age_Group_5Y_Code" attribute="1" defaultMemberUniqueName="[TIF_Denominators_Ind_by_Fin].[Age_Group_5Y_Code].[All]" allUniqueName="[TIF_Denominators_Ind_by_Fin].[Age_Group_5Y_Code].[All]" dimensionUniqueName="[TIF_Denominators_Ind_by_Fin]" displayFolder="" count="0" memberValueDatatype="130" unbalanced="0"/>
    <cacheHierarchy uniqueName="[TIF_Denominators_Ind_by_Fin].[ANZSIC_3digit_Code]" caption="ANZSIC_3digit_Code" attribute="1" defaultMemberUniqueName="[TIF_Denominators_Ind_by_Fin].[ANZSIC_3digit_Code].[All]" allUniqueName="[TIF_Denominators_Ind_by_Fin].[ANZSIC_3digit_Code].[All]" dimensionUniqueName="[TIF_Denominators_Ind_by_Fin]" displayFolder="" count="0" memberValueDatatype="130" unbalanced="0"/>
    <cacheHierarchy uniqueName="[TIF_Denominators_Ind_by_Fin].[Date_Key_FinYear]" caption="Date_Key_FinYear" attribute="1" time="1" defaultMemberUniqueName="[TIF_Denominators_Ind_by_Fin].[Date_Key_FinYear].[All]" allUniqueName="[TIF_Denominators_Ind_by_Fin].[Date_Key_FinYear].[All]" dimensionUniqueName="[TIF_Denominators_Ind_by_Fin]" displayFolder="" count="0" memberValueDatatype="7" unbalanced="0"/>
    <cacheHierarchy uniqueName="[TIF_Denominators_Ind_by_Fin].[Emp]" caption="Emp" attribute="1" defaultMemberUniqueName="[TIF_Denominators_Ind_by_Fin].[Emp].[All]" allUniqueName="[TIF_Denominators_Ind_by_Fin].[Emp].[All]" dimensionUniqueName="[TIF_Denominators_Ind_by_Fin]" displayFolder="" count="0" memberValueDatatype="5" unbalanced="0"/>
    <cacheHierarchy uniqueName="[TIF_Denominators_Ind_by_Fin].[Financial_year]" caption="Financial_year" attribute="1" defaultMemberUniqueName="[TIF_Denominators_Ind_by_Fin].[Financial_year].[All]" allUniqueName="[TIF_Denominators_Ind_by_Fin].[Financial_year].[All]" dimensionUniqueName="[TIF_Denominators_Ind_by_Fin]" displayFolder="" count="0" memberValueDatatype="130" unbalanced="0"/>
    <cacheHierarchy uniqueName="[TIF_Denominators_Ind_by_Fin].[REPWT01]" caption="REPWT01" attribute="1" defaultMemberUniqueName="[TIF_Denominators_Ind_by_Fin].[REPWT01].[All]" allUniqueName="[TIF_Denominators_Ind_by_Fin].[REPWT01].[All]" dimensionUniqueName="[TIF_Denominators_Ind_by_Fin]" displayFolder="" count="0" memberValueDatatype="5" unbalanced="0"/>
    <cacheHierarchy uniqueName="[TIF_Denominators_Ind_by_Fin].[REPWT02]" caption="REPWT02" attribute="1" defaultMemberUniqueName="[TIF_Denominators_Ind_by_Fin].[REPWT02].[All]" allUniqueName="[TIF_Denominators_Ind_by_Fin].[REPWT02].[All]" dimensionUniqueName="[TIF_Denominators_Ind_by_Fin]" displayFolder="" count="0" memberValueDatatype="5" unbalanced="0"/>
    <cacheHierarchy uniqueName="[TIF_Denominators_Ind_by_Fin].[REPWT03]" caption="REPWT03" attribute="1" defaultMemberUniqueName="[TIF_Denominators_Ind_by_Fin].[REPWT03].[All]" allUniqueName="[TIF_Denominators_Ind_by_Fin].[REPWT03].[All]" dimensionUniqueName="[TIF_Denominators_Ind_by_Fin]" displayFolder="" count="0" memberValueDatatype="5" unbalanced="0"/>
    <cacheHierarchy uniqueName="[TIF_Denominators_Ind_by_Fin].[REPWT04]" caption="REPWT04" attribute="1" defaultMemberUniqueName="[TIF_Denominators_Ind_by_Fin].[REPWT04].[All]" allUniqueName="[TIF_Denominators_Ind_by_Fin].[REPWT04].[All]" dimensionUniqueName="[TIF_Denominators_Ind_by_Fin]" displayFolder="" count="0" memberValueDatatype="5" unbalanced="0"/>
    <cacheHierarchy uniqueName="[TIF_Denominators_Ind_by_Fin].[REPWT05]" caption="REPWT05" attribute="1" defaultMemberUniqueName="[TIF_Denominators_Ind_by_Fin].[REPWT05].[All]" allUniqueName="[TIF_Denominators_Ind_by_Fin].[REPWT05].[All]" dimensionUniqueName="[TIF_Denominators_Ind_by_Fin]" displayFolder="" count="0" memberValueDatatype="5" unbalanced="0"/>
    <cacheHierarchy uniqueName="[TIF_Denominators_Ind_by_Fin].[REPWT06]" caption="REPWT06" attribute="1" defaultMemberUniqueName="[TIF_Denominators_Ind_by_Fin].[REPWT06].[All]" allUniqueName="[TIF_Denominators_Ind_by_Fin].[REPWT06].[All]" dimensionUniqueName="[TIF_Denominators_Ind_by_Fin]" displayFolder="" count="0" memberValueDatatype="5" unbalanced="0"/>
    <cacheHierarchy uniqueName="[TIF_Denominators_Ind_by_Fin].[REPWT07]" caption="REPWT07" attribute="1" defaultMemberUniqueName="[TIF_Denominators_Ind_by_Fin].[REPWT07].[All]" allUniqueName="[TIF_Denominators_Ind_by_Fin].[REPWT07].[All]" dimensionUniqueName="[TIF_Denominators_Ind_by_Fin]" displayFolder="" count="0" memberValueDatatype="5" unbalanced="0"/>
    <cacheHierarchy uniqueName="[TIF_Denominators_Ind_by_Fin].[REPWT08]" caption="REPWT08" attribute="1" defaultMemberUniqueName="[TIF_Denominators_Ind_by_Fin].[REPWT08].[All]" allUniqueName="[TIF_Denominators_Ind_by_Fin].[REPWT08].[All]" dimensionUniqueName="[TIF_Denominators_Ind_by_Fin]" displayFolder="" count="0" memberValueDatatype="5" unbalanced="0"/>
    <cacheHierarchy uniqueName="[TIF_Denominators_Ind_by_Fin].[REPWT09]" caption="REPWT09" attribute="1" defaultMemberUniqueName="[TIF_Denominators_Ind_by_Fin].[REPWT09].[All]" allUniqueName="[TIF_Denominators_Ind_by_Fin].[REPWT09].[All]" dimensionUniqueName="[TIF_Denominators_Ind_by_Fin]" displayFolder="" count="0" memberValueDatatype="5" unbalanced="0"/>
    <cacheHierarchy uniqueName="[TIF_Denominators_Ind_by_Fin].[REPWT10]" caption="REPWT10" attribute="1" defaultMemberUniqueName="[TIF_Denominators_Ind_by_Fin].[REPWT10].[All]" allUniqueName="[TIF_Denominators_Ind_by_Fin].[REPWT10].[All]" dimensionUniqueName="[TIF_Denominators_Ind_by_Fin]" displayFolder="" count="0" memberValueDatatype="5" unbalanced="0"/>
    <cacheHierarchy uniqueName="[TIF_Denominators_Ind_by_Fin].[REPWT11]" caption="REPWT11" attribute="1" defaultMemberUniqueName="[TIF_Denominators_Ind_by_Fin].[REPWT11].[All]" allUniqueName="[TIF_Denominators_Ind_by_Fin].[REPWT11].[All]" dimensionUniqueName="[TIF_Denominators_Ind_by_Fin]" displayFolder="" count="0" memberValueDatatype="5" unbalanced="0"/>
    <cacheHierarchy uniqueName="[TIF_Denominators_Ind_by_Fin].[REPWT12]" caption="REPWT12" attribute="1" defaultMemberUniqueName="[TIF_Denominators_Ind_by_Fin].[REPWT12].[All]" allUniqueName="[TIF_Denominators_Ind_by_Fin].[REPWT12].[All]" dimensionUniqueName="[TIF_Denominators_Ind_by_Fin]" displayFolder="" count="0" memberValueDatatype="5" unbalanced="0"/>
    <cacheHierarchy uniqueName="[TIF_Denominators_Ind_by_Fin].[REPWT13]" caption="REPWT13" attribute="1" defaultMemberUniqueName="[TIF_Denominators_Ind_by_Fin].[REPWT13].[All]" allUniqueName="[TIF_Denominators_Ind_by_Fin].[REPWT13].[All]" dimensionUniqueName="[TIF_Denominators_Ind_by_Fin]" displayFolder="" count="0" memberValueDatatype="5" unbalanced="0"/>
    <cacheHierarchy uniqueName="[TIF_Denominators_Ind_by_Fin].[REPWT14]" caption="REPWT14" attribute="1" defaultMemberUniqueName="[TIF_Denominators_Ind_by_Fin].[REPWT14].[All]" allUniqueName="[TIF_Denominators_Ind_by_Fin].[REPWT14].[All]" dimensionUniqueName="[TIF_Denominators_Ind_by_Fin]" displayFolder="" count="0" memberValueDatatype="5" unbalanced="0"/>
    <cacheHierarchy uniqueName="[TIF_Denominators_Ind_by_Fin].[REPWT15]" caption="REPWT15" attribute="1" defaultMemberUniqueName="[TIF_Denominators_Ind_by_Fin].[REPWT15].[All]" allUniqueName="[TIF_Denominators_Ind_by_Fin].[REPWT15].[All]" dimensionUniqueName="[TIF_Denominators_Ind_by_Fin]" displayFolder="" count="0" memberValueDatatype="5" unbalanced="0"/>
    <cacheHierarchy uniqueName="[TIF_Denominators_Ind_by_Fin].[REPWT16]" caption="REPWT16" attribute="1" defaultMemberUniqueName="[TIF_Denominators_Ind_by_Fin].[REPWT16].[All]" allUniqueName="[TIF_Denominators_Ind_by_Fin].[REPWT16].[All]" dimensionUniqueName="[TIF_Denominators_Ind_by_Fin]" displayFolder="" count="0" memberValueDatatype="5" unbalanced="0"/>
    <cacheHierarchy uniqueName="[TIF_Denominators_Ind_by_Fin].[REPWT17]" caption="REPWT17" attribute="1" defaultMemberUniqueName="[TIF_Denominators_Ind_by_Fin].[REPWT17].[All]" allUniqueName="[TIF_Denominators_Ind_by_Fin].[REPWT17].[All]" dimensionUniqueName="[TIF_Denominators_Ind_by_Fin]" displayFolder="" count="0" memberValueDatatype="5" unbalanced="0"/>
    <cacheHierarchy uniqueName="[TIF_Denominators_Ind_by_Fin].[REPWT18]" caption="REPWT18" attribute="1" defaultMemberUniqueName="[TIF_Denominators_Ind_by_Fin].[REPWT18].[All]" allUniqueName="[TIF_Denominators_Ind_by_Fin].[REPWT18].[All]" dimensionUniqueName="[TIF_Denominators_Ind_by_Fin]" displayFolder="" count="0" memberValueDatatype="5" unbalanced="0"/>
    <cacheHierarchy uniqueName="[TIF_Denominators_Ind_by_Fin].[REPWT19]" caption="REPWT19" attribute="1" defaultMemberUniqueName="[TIF_Denominators_Ind_by_Fin].[REPWT19].[All]" allUniqueName="[TIF_Denominators_Ind_by_Fin].[REPWT19].[All]" dimensionUniqueName="[TIF_Denominators_Ind_by_Fin]" displayFolder="" count="0" memberValueDatatype="5" unbalanced="0"/>
    <cacheHierarchy uniqueName="[TIF_Denominators_Ind_by_Fin].[REPWT20]" caption="REPWT20" attribute="1" defaultMemberUniqueName="[TIF_Denominators_Ind_by_Fin].[REPWT20].[All]" allUniqueName="[TIF_Denominators_Ind_by_Fin].[REPWT20].[All]" dimensionUniqueName="[TIF_Denominators_Ind_by_Fin]" displayFolder="" count="0" memberValueDatatype="5" unbalanced="0"/>
    <cacheHierarchy uniqueName="[TIF_Denominators_Ind_by_Fin].[REPWT21]" caption="REPWT21" attribute="1" defaultMemberUniqueName="[TIF_Denominators_Ind_by_Fin].[REPWT21].[All]" allUniqueName="[TIF_Denominators_Ind_by_Fin].[REPWT21].[All]" dimensionUniqueName="[TIF_Denominators_Ind_by_Fin]" displayFolder="" count="0" memberValueDatatype="5" unbalanced="0"/>
    <cacheHierarchy uniqueName="[TIF_Denominators_Ind_by_Fin].[REPWT22]" caption="REPWT22" attribute="1" defaultMemberUniqueName="[TIF_Denominators_Ind_by_Fin].[REPWT22].[All]" allUniqueName="[TIF_Denominators_Ind_by_Fin].[REPWT22].[All]" dimensionUniqueName="[TIF_Denominators_Ind_by_Fin]" displayFolder="" count="0" memberValueDatatype="5" unbalanced="0"/>
    <cacheHierarchy uniqueName="[TIF_Denominators_Ind_by_Fin].[REPWT23]" caption="REPWT23" attribute="1" defaultMemberUniqueName="[TIF_Denominators_Ind_by_Fin].[REPWT23].[All]" allUniqueName="[TIF_Denominators_Ind_by_Fin].[REPWT23].[All]" dimensionUniqueName="[TIF_Denominators_Ind_by_Fin]" displayFolder="" count="0" memberValueDatatype="5" unbalanced="0"/>
    <cacheHierarchy uniqueName="[TIF_Denominators_Ind_by_Fin].[REPWT24]" caption="REPWT24" attribute="1" defaultMemberUniqueName="[TIF_Denominators_Ind_by_Fin].[REPWT24].[All]" allUniqueName="[TIF_Denominators_Ind_by_Fin].[REPWT24].[All]" dimensionUniqueName="[TIF_Denominators_Ind_by_Fin]" displayFolder="" count="0" memberValueDatatype="5" unbalanced="0"/>
    <cacheHierarchy uniqueName="[TIF_Denominators_Ind_by_Fin].[REPWT25]" caption="REPWT25" attribute="1" defaultMemberUniqueName="[TIF_Denominators_Ind_by_Fin].[REPWT25].[All]" allUniqueName="[TIF_Denominators_Ind_by_Fin].[REPWT25].[All]" dimensionUniqueName="[TIF_Denominators_Ind_by_Fin]" displayFolder="" count="0" memberValueDatatype="5" unbalanced="0"/>
    <cacheHierarchy uniqueName="[TIF_Denominators_Ind_by_Fin].[REPWT26]" caption="REPWT26" attribute="1" defaultMemberUniqueName="[TIF_Denominators_Ind_by_Fin].[REPWT26].[All]" allUniqueName="[TIF_Denominators_Ind_by_Fin].[REPWT26].[All]" dimensionUniqueName="[TIF_Denominators_Ind_by_Fin]" displayFolder="" count="0" memberValueDatatype="5" unbalanced="0"/>
    <cacheHierarchy uniqueName="[TIF_Denominators_Ind_by_Fin].[REPWT27]" caption="REPWT27" attribute="1" defaultMemberUniqueName="[TIF_Denominators_Ind_by_Fin].[REPWT27].[All]" allUniqueName="[TIF_Denominators_Ind_by_Fin].[REPWT27].[All]" dimensionUniqueName="[TIF_Denominators_Ind_by_Fin]" displayFolder="" count="0" memberValueDatatype="5" unbalanced="0"/>
    <cacheHierarchy uniqueName="[TIF_Denominators_Ind_by_Fin].[REPWT28]" caption="REPWT28" attribute="1" defaultMemberUniqueName="[TIF_Denominators_Ind_by_Fin].[REPWT28].[All]" allUniqueName="[TIF_Denominators_Ind_by_Fin].[REPWT28].[All]" dimensionUniqueName="[TIF_Denominators_Ind_by_Fin]" displayFolder="" count="0" memberValueDatatype="5" unbalanced="0"/>
    <cacheHierarchy uniqueName="[TIF_Denominators_Ind_by_Fin].[REPWT29]" caption="REPWT29" attribute="1" defaultMemberUniqueName="[TIF_Denominators_Ind_by_Fin].[REPWT29].[All]" allUniqueName="[TIF_Denominators_Ind_by_Fin].[REPWT29].[All]" dimensionUniqueName="[TIF_Denominators_Ind_by_Fin]" displayFolder="" count="0" memberValueDatatype="5" unbalanced="0"/>
    <cacheHierarchy uniqueName="[TIF_Denominators_Ind_by_Fin].[REPWT30]" caption="REPWT30" attribute="1" defaultMemberUniqueName="[TIF_Denominators_Ind_by_Fin].[REPWT30].[All]" allUniqueName="[TIF_Denominators_Ind_by_Fin].[REPWT30].[All]" dimensionUniqueName="[TIF_Denominators_Ind_by_Fin]" displayFolder="" count="0" memberValueDatatype="5" unbalanced="0"/>
    <cacheHierarchy uniqueName="[TIF_Denominators_Ind_by_Fin].[Sex_Code]" caption="Sex_Code" attribute="1" defaultMemberUniqueName="[TIF_Denominators_Ind_by_Fin].[Sex_Code].[All]" allUniqueName="[TIF_Denominators_Ind_by_Fin].[Sex_Code].[All]" dimensionUniqueName="[TIF_Denominators_Ind_by_Fin]" displayFolder="" count="0" memberValueDatatype="130" unbalanced="0"/>
    <cacheHierarchy uniqueName="[TIF_Denominators_Ind_by_Fin].[State_Code]" caption="State_Code" attribute="1" defaultMemberUniqueName="[TIF_Denominators_Ind_by_Fin].[State_Code].[All]" allUniqueName="[TIF_Denominators_Ind_by_Fin].[State_Code].[All]" dimensionUniqueName="[TIF_Denominators_Ind_by_Fin]" displayFolder="" count="0" memberValueDatatype="130" unbalanced="0"/>
    <cacheHierarchy uniqueName="[TIF_Denominators_Ind_by_Fin].[Year_4digit]" caption="Year_4digit" attribute="1" defaultMemberUniqueName="[TIF_Denominators_Ind_by_Fin].[Year_4digit].[All]" allUniqueName="[TIF_Denominators_Ind_by_Fin].[Year_4digit].[All]" dimensionUniqueName="[TIF_Denominators_Ind_by_Fin]" displayFolder="" count="0" memberValueDatatype="20" unbalanced="0"/>
    <cacheHierarchy uniqueName="[TIF_Denominators_Occ_by_Cal].[Age_Group_5Y_Code]" caption="Age_Group_5Y_Code" attribute="1" defaultMemberUniqueName="[TIF_Denominators_Occ_by_Cal].[Age_Group_5Y_Code].[All]" allUniqueName="[TIF_Denominators_Occ_by_Cal].[Age_Group_5Y_Code].[All]" dimensionUniqueName="[TIF_Denominators_Occ_by_Cal]" displayFolder="" count="0" memberValueDatatype="130" unbalanced="0"/>
    <cacheHierarchy uniqueName="[TIF_Denominators_Occ_by_Cal].[ANZSCO_4digit_Code]" caption="ANZSCO_4digit_Code" attribute="1" defaultMemberUniqueName="[TIF_Denominators_Occ_by_Cal].[ANZSCO_4digit_Code].[All]" allUniqueName="[TIF_Denominators_Occ_by_Cal].[ANZSCO_4digit_Code].[All]" dimensionUniqueName="[TIF_Denominators_Occ_by_Cal]" displayFolder="" count="0" memberValueDatatype="130" unbalanced="0"/>
    <cacheHierarchy uniqueName="[TIF_Denominators_Occ_by_Cal].[Calendar_Year]" caption="Calendar_Year" attribute="1" defaultMemberUniqueName="[TIF_Denominators_Occ_by_Cal].[Calendar_Year].[All]" allUniqueName="[TIF_Denominators_Occ_by_Cal].[Calendar_Year].[All]" dimensionUniqueName="[TIF_Denominators_Occ_by_Cal]" displayFolder="" count="0" memberValueDatatype="130" unbalanced="0"/>
    <cacheHierarchy uniqueName="[TIF_Denominators_Occ_by_Cal].[Date_Key_CalYear]" caption="Date_Key_CalYear" attribute="1" time="1" defaultMemberUniqueName="[TIF_Denominators_Occ_by_Cal].[Date_Key_CalYear].[All]" allUniqueName="[TIF_Denominators_Occ_by_Cal].[Date_Key_CalYear].[All]" dimensionUniqueName="[TIF_Denominators_Occ_by_Cal]" displayFolder="" count="0" memberValueDatatype="7" unbalanced="0"/>
    <cacheHierarchy uniqueName="[TIF_Denominators_Occ_by_Cal].[Emp]" caption="Emp" attribute="1" defaultMemberUniqueName="[TIF_Denominators_Occ_by_Cal].[Emp].[All]" allUniqueName="[TIF_Denominators_Occ_by_Cal].[Emp].[All]" dimensionUniqueName="[TIF_Denominators_Occ_by_Cal]" displayFolder="" count="0" memberValueDatatype="5" unbalanced="0"/>
    <cacheHierarchy uniqueName="[TIF_Denominators_Occ_by_Cal].[REPWT01]" caption="REPWT01" attribute="1" defaultMemberUniqueName="[TIF_Denominators_Occ_by_Cal].[REPWT01].[All]" allUniqueName="[TIF_Denominators_Occ_by_Cal].[REPWT01].[All]" dimensionUniqueName="[TIF_Denominators_Occ_by_Cal]" displayFolder="" count="0" memberValueDatatype="5" unbalanced="0"/>
    <cacheHierarchy uniqueName="[TIF_Denominators_Occ_by_Cal].[REPWT02]" caption="REPWT02" attribute="1" defaultMemberUniqueName="[TIF_Denominators_Occ_by_Cal].[REPWT02].[All]" allUniqueName="[TIF_Denominators_Occ_by_Cal].[REPWT02].[All]" dimensionUniqueName="[TIF_Denominators_Occ_by_Cal]" displayFolder="" count="0" memberValueDatatype="5" unbalanced="0"/>
    <cacheHierarchy uniqueName="[TIF_Denominators_Occ_by_Cal].[REPWT03]" caption="REPWT03" attribute="1" defaultMemberUniqueName="[TIF_Denominators_Occ_by_Cal].[REPWT03].[All]" allUniqueName="[TIF_Denominators_Occ_by_Cal].[REPWT03].[All]" dimensionUniqueName="[TIF_Denominators_Occ_by_Cal]" displayFolder="" count="0" memberValueDatatype="5" unbalanced="0"/>
    <cacheHierarchy uniqueName="[TIF_Denominators_Occ_by_Cal].[REPWT04]" caption="REPWT04" attribute="1" defaultMemberUniqueName="[TIF_Denominators_Occ_by_Cal].[REPWT04].[All]" allUniqueName="[TIF_Denominators_Occ_by_Cal].[REPWT04].[All]" dimensionUniqueName="[TIF_Denominators_Occ_by_Cal]" displayFolder="" count="0" memberValueDatatype="5" unbalanced="0"/>
    <cacheHierarchy uniqueName="[TIF_Denominators_Occ_by_Cal].[REPWT05]" caption="REPWT05" attribute="1" defaultMemberUniqueName="[TIF_Denominators_Occ_by_Cal].[REPWT05].[All]" allUniqueName="[TIF_Denominators_Occ_by_Cal].[REPWT05].[All]" dimensionUniqueName="[TIF_Denominators_Occ_by_Cal]" displayFolder="" count="0" memberValueDatatype="5" unbalanced="0"/>
    <cacheHierarchy uniqueName="[TIF_Denominators_Occ_by_Cal].[REPWT06]" caption="REPWT06" attribute="1" defaultMemberUniqueName="[TIF_Denominators_Occ_by_Cal].[REPWT06].[All]" allUniqueName="[TIF_Denominators_Occ_by_Cal].[REPWT06].[All]" dimensionUniqueName="[TIF_Denominators_Occ_by_Cal]" displayFolder="" count="0" memberValueDatatype="5" unbalanced="0"/>
    <cacheHierarchy uniqueName="[TIF_Denominators_Occ_by_Cal].[REPWT07]" caption="REPWT07" attribute="1" defaultMemberUniqueName="[TIF_Denominators_Occ_by_Cal].[REPWT07].[All]" allUniqueName="[TIF_Denominators_Occ_by_Cal].[REPWT07].[All]" dimensionUniqueName="[TIF_Denominators_Occ_by_Cal]" displayFolder="" count="0" memberValueDatatype="5" unbalanced="0"/>
    <cacheHierarchy uniqueName="[TIF_Denominators_Occ_by_Cal].[REPWT08]" caption="REPWT08" attribute="1" defaultMemberUniqueName="[TIF_Denominators_Occ_by_Cal].[REPWT08].[All]" allUniqueName="[TIF_Denominators_Occ_by_Cal].[REPWT08].[All]" dimensionUniqueName="[TIF_Denominators_Occ_by_Cal]" displayFolder="" count="0" memberValueDatatype="5" unbalanced="0"/>
    <cacheHierarchy uniqueName="[TIF_Denominators_Occ_by_Cal].[REPWT09]" caption="REPWT09" attribute="1" defaultMemberUniqueName="[TIF_Denominators_Occ_by_Cal].[REPWT09].[All]" allUniqueName="[TIF_Denominators_Occ_by_Cal].[REPWT09].[All]" dimensionUniqueName="[TIF_Denominators_Occ_by_Cal]" displayFolder="" count="0" memberValueDatatype="5" unbalanced="0"/>
    <cacheHierarchy uniqueName="[TIF_Denominators_Occ_by_Cal].[REPWT10]" caption="REPWT10" attribute="1" defaultMemberUniqueName="[TIF_Denominators_Occ_by_Cal].[REPWT10].[All]" allUniqueName="[TIF_Denominators_Occ_by_Cal].[REPWT10].[All]" dimensionUniqueName="[TIF_Denominators_Occ_by_Cal]" displayFolder="" count="0" memberValueDatatype="5" unbalanced="0"/>
    <cacheHierarchy uniqueName="[TIF_Denominators_Occ_by_Cal].[REPWT11]" caption="REPWT11" attribute="1" defaultMemberUniqueName="[TIF_Denominators_Occ_by_Cal].[REPWT11].[All]" allUniqueName="[TIF_Denominators_Occ_by_Cal].[REPWT11].[All]" dimensionUniqueName="[TIF_Denominators_Occ_by_Cal]" displayFolder="" count="0" memberValueDatatype="5" unbalanced="0"/>
    <cacheHierarchy uniqueName="[TIF_Denominators_Occ_by_Cal].[REPWT12]" caption="REPWT12" attribute="1" defaultMemberUniqueName="[TIF_Denominators_Occ_by_Cal].[REPWT12].[All]" allUniqueName="[TIF_Denominators_Occ_by_Cal].[REPWT12].[All]" dimensionUniqueName="[TIF_Denominators_Occ_by_Cal]" displayFolder="" count="0" memberValueDatatype="5" unbalanced="0"/>
    <cacheHierarchy uniqueName="[TIF_Denominators_Occ_by_Cal].[REPWT13]" caption="REPWT13" attribute="1" defaultMemberUniqueName="[TIF_Denominators_Occ_by_Cal].[REPWT13].[All]" allUniqueName="[TIF_Denominators_Occ_by_Cal].[REPWT13].[All]" dimensionUniqueName="[TIF_Denominators_Occ_by_Cal]" displayFolder="" count="0" memberValueDatatype="5" unbalanced="0"/>
    <cacheHierarchy uniqueName="[TIF_Denominators_Occ_by_Cal].[REPWT14]" caption="REPWT14" attribute="1" defaultMemberUniqueName="[TIF_Denominators_Occ_by_Cal].[REPWT14].[All]" allUniqueName="[TIF_Denominators_Occ_by_Cal].[REPWT14].[All]" dimensionUniqueName="[TIF_Denominators_Occ_by_Cal]" displayFolder="" count="0" memberValueDatatype="5" unbalanced="0"/>
    <cacheHierarchy uniqueName="[TIF_Denominators_Occ_by_Cal].[REPWT15]" caption="REPWT15" attribute="1" defaultMemberUniqueName="[TIF_Denominators_Occ_by_Cal].[REPWT15].[All]" allUniqueName="[TIF_Denominators_Occ_by_Cal].[REPWT15].[All]" dimensionUniqueName="[TIF_Denominators_Occ_by_Cal]" displayFolder="" count="0" memberValueDatatype="5" unbalanced="0"/>
    <cacheHierarchy uniqueName="[TIF_Denominators_Occ_by_Cal].[REPWT16]" caption="REPWT16" attribute="1" defaultMemberUniqueName="[TIF_Denominators_Occ_by_Cal].[REPWT16].[All]" allUniqueName="[TIF_Denominators_Occ_by_Cal].[REPWT16].[All]" dimensionUniqueName="[TIF_Denominators_Occ_by_Cal]" displayFolder="" count="0" memberValueDatatype="5" unbalanced="0"/>
    <cacheHierarchy uniqueName="[TIF_Denominators_Occ_by_Cal].[REPWT17]" caption="REPWT17" attribute="1" defaultMemberUniqueName="[TIF_Denominators_Occ_by_Cal].[REPWT17].[All]" allUniqueName="[TIF_Denominators_Occ_by_Cal].[REPWT17].[All]" dimensionUniqueName="[TIF_Denominators_Occ_by_Cal]" displayFolder="" count="0" memberValueDatatype="5" unbalanced="0"/>
    <cacheHierarchy uniqueName="[TIF_Denominators_Occ_by_Cal].[REPWT18]" caption="REPWT18" attribute="1" defaultMemberUniqueName="[TIF_Denominators_Occ_by_Cal].[REPWT18].[All]" allUniqueName="[TIF_Denominators_Occ_by_Cal].[REPWT18].[All]" dimensionUniqueName="[TIF_Denominators_Occ_by_Cal]" displayFolder="" count="0" memberValueDatatype="5" unbalanced="0"/>
    <cacheHierarchy uniqueName="[TIF_Denominators_Occ_by_Cal].[REPWT19]" caption="REPWT19" attribute="1" defaultMemberUniqueName="[TIF_Denominators_Occ_by_Cal].[REPWT19].[All]" allUniqueName="[TIF_Denominators_Occ_by_Cal].[REPWT19].[All]" dimensionUniqueName="[TIF_Denominators_Occ_by_Cal]" displayFolder="" count="0" memberValueDatatype="5" unbalanced="0"/>
    <cacheHierarchy uniqueName="[TIF_Denominators_Occ_by_Cal].[REPWT20]" caption="REPWT20" attribute="1" defaultMemberUniqueName="[TIF_Denominators_Occ_by_Cal].[REPWT20].[All]" allUniqueName="[TIF_Denominators_Occ_by_Cal].[REPWT20].[All]" dimensionUniqueName="[TIF_Denominators_Occ_by_Cal]" displayFolder="" count="0" memberValueDatatype="5" unbalanced="0"/>
    <cacheHierarchy uniqueName="[TIF_Denominators_Occ_by_Cal].[REPWT21]" caption="REPWT21" attribute="1" defaultMemberUniqueName="[TIF_Denominators_Occ_by_Cal].[REPWT21].[All]" allUniqueName="[TIF_Denominators_Occ_by_Cal].[REPWT21].[All]" dimensionUniqueName="[TIF_Denominators_Occ_by_Cal]" displayFolder="" count="0" memberValueDatatype="5" unbalanced="0"/>
    <cacheHierarchy uniqueName="[TIF_Denominators_Occ_by_Cal].[REPWT22]" caption="REPWT22" attribute="1" defaultMemberUniqueName="[TIF_Denominators_Occ_by_Cal].[REPWT22].[All]" allUniqueName="[TIF_Denominators_Occ_by_Cal].[REPWT22].[All]" dimensionUniqueName="[TIF_Denominators_Occ_by_Cal]" displayFolder="" count="0" memberValueDatatype="5" unbalanced="0"/>
    <cacheHierarchy uniqueName="[TIF_Denominators_Occ_by_Cal].[REPWT23]" caption="REPWT23" attribute="1" defaultMemberUniqueName="[TIF_Denominators_Occ_by_Cal].[REPWT23].[All]" allUniqueName="[TIF_Denominators_Occ_by_Cal].[REPWT23].[All]" dimensionUniqueName="[TIF_Denominators_Occ_by_Cal]" displayFolder="" count="0" memberValueDatatype="5" unbalanced="0"/>
    <cacheHierarchy uniqueName="[TIF_Denominators_Occ_by_Cal].[REPWT24]" caption="REPWT24" attribute="1" defaultMemberUniqueName="[TIF_Denominators_Occ_by_Cal].[REPWT24].[All]" allUniqueName="[TIF_Denominators_Occ_by_Cal].[REPWT24].[All]" dimensionUniqueName="[TIF_Denominators_Occ_by_Cal]" displayFolder="" count="0" memberValueDatatype="5" unbalanced="0"/>
    <cacheHierarchy uniqueName="[TIF_Denominators_Occ_by_Cal].[REPWT25]" caption="REPWT25" attribute="1" defaultMemberUniqueName="[TIF_Denominators_Occ_by_Cal].[REPWT25].[All]" allUniqueName="[TIF_Denominators_Occ_by_Cal].[REPWT25].[All]" dimensionUniqueName="[TIF_Denominators_Occ_by_Cal]" displayFolder="" count="0" memberValueDatatype="5" unbalanced="0"/>
    <cacheHierarchy uniqueName="[TIF_Denominators_Occ_by_Cal].[REPWT26]" caption="REPWT26" attribute="1" defaultMemberUniqueName="[TIF_Denominators_Occ_by_Cal].[REPWT26].[All]" allUniqueName="[TIF_Denominators_Occ_by_Cal].[REPWT26].[All]" dimensionUniqueName="[TIF_Denominators_Occ_by_Cal]" displayFolder="" count="0" memberValueDatatype="5" unbalanced="0"/>
    <cacheHierarchy uniqueName="[TIF_Denominators_Occ_by_Cal].[REPWT27]" caption="REPWT27" attribute="1" defaultMemberUniqueName="[TIF_Denominators_Occ_by_Cal].[REPWT27].[All]" allUniqueName="[TIF_Denominators_Occ_by_Cal].[REPWT27].[All]" dimensionUniqueName="[TIF_Denominators_Occ_by_Cal]" displayFolder="" count="0" memberValueDatatype="5" unbalanced="0"/>
    <cacheHierarchy uniqueName="[TIF_Denominators_Occ_by_Cal].[REPWT28]" caption="REPWT28" attribute="1" defaultMemberUniqueName="[TIF_Denominators_Occ_by_Cal].[REPWT28].[All]" allUniqueName="[TIF_Denominators_Occ_by_Cal].[REPWT28].[All]" dimensionUniqueName="[TIF_Denominators_Occ_by_Cal]" displayFolder="" count="0" memberValueDatatype="5" unbalanced="0"/>
    <cacheHierarchy uniqueName="[TIF_Denominators_Occ_by_Cal].[REPWT29]" caption="REPWT29" attribute="1" defaultMemberUniqueName="[TIF_Denominators_Occ_by_Cal].[REPWT29].[All]" allUniqueName="[TIF_Denominators_Occ_by_Cal].[REPWT29].[All]" dimensionUniqueName="[TIF_Denominators_Occ_by_Cal]" displayFolder="" count="0" memberValueDatatype="5" unbalanced="0"/>
    <cacheHierarchy uniqueName="[TIF_Denominators_Occ_by_Cal].[REPWT30]" caption="REPWT30" attribute="1" defaultMemberUniqueName="[TIF_Denominators_Occ_by_Cal].[REPWT30].[All]" allUniqueName="[TIF_Denominators_Occ_by_Cal].[REPWT30].[All]" dimensionUniqueName="[TIF_Denominators_Occ_by_Cal]" displayFolder="" count="0" memberValueDatatype="5" unbalanced="0"/>
    <cacheHierarchy uniqueName="[TIF_Denominators_Occ_by_Cal].[Sex_Code]" caption="Sex_Code" attribute="1" defaultMemberUniqueName="[TIF_Denominators_Occ_by_Cal].[Sex_Code].[All]" allUniqueName="[TIF_Denominators_Occ_by_Cal].[Sex_Code].[All]" dimensionUniqueName="[TIF_Denominators_Occ_by_Cal]" displayFolder="" count="0" memberValueDatatype="130" unbalanced="0"/>
    <cacheHierarchy uniqueName="[TIF_Denominators_Occ_by_Cal].[State_Code]" caption="State_Code" attribute="1" defaultMemberUniqueName="[TIF_Denominators_Occ_by_Cal].[State_Code].[All]" allUniqueName="[TIF_Denominators_Occ_by_Cal].[State_Code].[All]" dimensionUniqueName="[TIF_Denominators_Occ_by_Cal]" displayFolder="" count="0" memberValueDatatype="130" unbalanced="0"/>
    <cacheHierarchy uniqueName="[TIF_Denominators_Occ_by_Cal].[Year_4digit]" caption="Year_4digit" attribute="1" defaultMemberUniqueName="[TIF_Denominators_Occ_by_Cal].[Year_4digit].[All]" allUniqueName="[TIF_Denominators_Occ_by_Cal].[Year_4digit].[All]" dimensionUniqueName="[TIF_Denominators_Occ_by_Cal]" displayFolder="" count="0" memberValueDatatype="20" unbalanced="0"/>
    <cacheHierarchy uniqueName="[TIF_Denominators_Occ_by_Fin].[Age_Group_5Y_Code]" caption="Age_Group_5Y_Code" attribute="1" defaultMemberUniqueName="[TIF_Denominators_Occ_by_Fin].[Age_Group_5Y_Code].[All]" allUniqueName="[TIF_Denominators_Occ_by_Fin].[Age_Group_5Y_Code].[All]" dimensionUniqueName="[TIF_Denominators_Occ_by_Fin]" displayFolder="" count="0" memberValueDatatype="130" unbalanced="0"/>
    <cacheHierarchy uniqueName="[TIF_Denominators_Occ_by_Fin].[ANZSCO_4digit_Code]" caption="ANZSCO_4digit_Code" attribute="1" defaultMemberUniqueName="[TIF_Denominators_Occ_by_Fin].[ANZSCO_4digit_Code].[All]" allUniqueName="[TIF_Denominators_Occ_by_Fin].[ANZSCO_4digit_Code].[All]" dimensionUniqueName="[TIF_Denominators_Occ_by_Fin]" displayFolder="" count="0" memberValueDatatype="130" unbalanced="0"/>
    <cacheHierarchy uniqueName="[TIF_Denominators_Occ_by_Fin].[Date_Key_FinYear]" caption="Date_Key_FinYear" attribute="1" time="1" defaultMemberUniqueName="[TIF_Denominators_Occ_by_Fin].[Date_Key_FinYear].[All]" allUniqueName="[TIF_Denominators_Occ_by_Fin].[Date_Key_FinYear].[All]" dimensionUniqueName="[TIF_Denominators_Occ_by_Fin]" displayFolder="" count="0" memberValueDatatype="7" unbalanced="0"/>
    <cacheHierarchy uniqueName="[TIF_Denominators_Occ_by_Fin].[Emp]" caption="Emp" attribute="1" defaultMemberUniqueName="[TIF_Denominators_Occ_by_Fin].[Emp].[All]" allUniqueName="[TIF_Denominators_Occ_by_Fin].[Emp].[All]" dimensionUniqueName="[TIF_Denominators_Occ_by_Fin]" displayFolder="" count="0" memberValueDatatype="5" unbalanced="0"/>
    <cacheHierarchy uniqueName="[TIF_Denominators_Occ_by_Fin].[Financial_year]" caption="Financial_year" attribute="1" defaultMemberUniqueName="[TIF_Denominators_Occ_by_Fin].[Financial_year].[All]" allUniqueName="[TIF_Denominators_Occ_by_Fin].[Financial_year].[All]" dimensionUniqueName="[TIF_Denominators_Occ_by_Fin]" displayFolder="" count="0" memberValueDatatype="130" unbalanced="0"/>
    <cacheHierarchy uniqueName="[TIF_Denominators_Occ_by_Fin].[REPWT01]" caption="REPWT01" attribute="1" defaultMemberUniqueName="[TIF_Denominators_Occ_by_Fin].[REPWT01].[All]" allUniqueName="[TIF_Denominators_Occ_by_Fin].[REPWT01].[All]" dimensionUniqueName="[TIF_Denominators_Occ_by_Fin]" displayFolder="" count="0" memberValueDatatype="5" unbalanced="0"/>
    <cacheHierarchy uniqueName="[TIF_Denominators_Occ_by_Fin].[REPWT02]" caption="REPWT02" attribute="1" defaultMemberUniqueName="[TIF_Denominators_Occ_by_Fin].[REPWT02].[All]" allUniqueName="[TIF_Denominators_Occ_by_Fin].[REPWT02].[All]" dimensionUniqueName="[TIF_Denominators_Occ_by_Fin]" displayFolder="" count="0" memberValueDatatype="5" unbalanced="0"/>
    <cacheHierarchy uniqueName="[TIF_Denominators_Occ_by_Fin].[REPWT03]" caption="REPWT03" attribute="1" defaultMemberUniqueName="[TIF_Denominators_Occ_by_Fin].[REPWT03].[All]" allUniqueName="[TIF_Denominators_Occ_by_Fin].[REPWT03].[All]" dimensionUniqueName="[TIF_Denominators_Occ_by_Fin]" displayFolder="" count="0" memberValueDatatype="5" unbalanced="0"/>
    <cacheHierarchy uniqueName="[TIF_Denominators_Occ_by_Fin].[REPWT04]" caption="REPWT04" attribute="1" defaultMemberUniqueName="[TIF_Denominators_Occ_by_Fin].[REPWT04].[All]" allUniqueName="[TIF_Denominators_Occ_by_Fin].[REPWT04].[All]" dimensionUniqueName="[TIF_Denominators_Occ_by_Fin]" displayFolder="" count="0" memberValueDatatype="5" unbalanced="0"/>
    <cacheHierarchy uniqueName="[TIF_Denominators_Occ_by_Fin].[REPWT05]" caption="REPWT05" attribute="1" defaultMemberUniqueName="[TIF_Denominators_Occ_by_Fin].[REPWT05].[All]" allUniqueName="[TIF_Denominators_Occ_by_Fin].[REPWT05].[All]" dimensionUniqueName="[TIF_Denominators_Occ_by_Fin]" displayFolder="" count="0" memberValueDatatype="5" unbalanced="0"/>
    <cacheHierarchy uniqueName="[TIF_Denominators_Occ_by_Fin].[REPWT06]" caption="REPWT06" attribute="1" defaultMemberUniqueName="[TIF_Denominators_Occ_by_Fin].[REPWT06].[All]" allUniqueName="[TIF_Denominators_Occ_by_Fin].[REPWT06].[All]" dimensionUniqueName="[TIF_Denominators_Occ_by_Fin]" displayFolder="" count="0" memberValueDatatype="5" unbalanced="0"/>
    <cacheHierarchy uniqueName="[TIF_Denominators_Occ_by_Fin].[REPWT07]" caption="REPWT07" attribute="1" defaultMemberUniqueName="[TIF_Denominators_Occ_by_Fin].[REPWT07].[All]" allUniqueName="[TIF_Denominators_Occ_by_Fin].[REPWT07].[All]" dimensionUniqueName="[TIF_Denominators_Occ_by_Fin]" displayFolder="" count="0" memberValueDatatype="5" unbalanced="0"/>
    <cacheHierarchy uniqueName="[TIF_Denominators_Occ_by_Fin].[REPWT08]" caption="REPWT08" attribute="1" defaultMemberUniqueName="[TIF_Denominators_Occ_by_Fin].[REPWT08].[All]" allUniqueName="[TIF_Denominators_Occ_by_Fin].[REPWT08].[All]" dimensionUniqueName="[TIF_Denominators_Occ_by_Fin]" displayFolder="" count="0" memberValueDatatype="5" unbalanced="0"/>
    <cacheHierarchy uniqueName="[TIF_Denominators_Occ_by_Fin].[REPWT09]" caption="REPWT09" attribute="1" defaultMemberUniqueName="[TIF_Denominators_Occ_by_Fin].[REPWT09].[All]" allUniqueName="[TIF_Denominators_Occ_by_Fin].[REPWT09].[All]" dimensionUniqueName="[TIF_Denominators_Occ_by_Fin]" displayFolder="" count="0" memberValueDatatype="5" unbalanced="0"/>
    <cacheHierarchy uniqueName="[TIF_Denominators_Occ_by_Fin].[REPWT10]" caption="REPWT10" attribute="1" defaultMemberUniqueName="[TIF_Denominators_Occ_by_Fin].[REPWT10].[All]" allUniqueName="[TIF_Denominators_Occ_by_Fin].[REPWT10].[All]" dimensionUniqueName="[TIF_Denominators_Occ_by_Fin]" displayFolder="" count="0" memberValueDatatype="5" unbalanced="0"/>
    <cacheHierarchy uniqueName="[TIF_Denominators_Occ_by_Fin].[REPWT11]" caption="REPWT11" attribute="1" defaultMemberUniqueName="[TIF_Denominators_Occ_by_Fin].[REPWT11].[All]" allUniqueName="[TIF_Denominators_Occ_by_Fin].[REPWT11].[All]" dimensionUniqueName="[TIF_Denominators_Occ_by_Fin]" displayFolder="" count="0" memberValueDatatype="5" unbalanced="0"/>
    <cacheHierarchy uniqueName="[TIF_Denominators_Occ_by_Fin].[REPWT12]" caption="REPWT12" attribute="1" defaultMemberUniqueName="[TIF_Denominators_Occ_by_Fin].[REPWT12].[All]" allUniqueName="[TIF_Denominators_Occ_by_Fin].[REPWT12].[All]" dimensionUniqueName="[TIF_Denominators_Occ_by_Fin]" displayFolder="" count="0" memberValueDatatype="5" unbalanced="0"/>
    <cacheHierarchy uniqueName="[TIF_Denominators_Occ_by_Fin].[REPWT13]" caption="REPWT13" attribute="1" defaultMemberUniqueName="[TIF_Denominators_Occ_by_Fin].[REPWT13].[All]" allUniqueName="[TIF_Denominators_Occ_by_Fin].[REPWT13].[All]" dimensionUniqueName="[TIF_Denominators_Occ_by_Fin]" displayFolder="" count="0" memberValueDatatype="5" unbalanced="0"/>
    <cacheHierarchy uniqueName="[TIF_Denominators_Occ_by_Fin].[REPWT14]" caption="REPWT14" attribute="1" defaultMemberUniqueName="[TIF_Denominators_Occ_by_Fin].[REPWT14].[All]" allUniqueName="[TIF_Denominators_Occ_by_Fin].[REPWT14].[All]" dimensionUniqueName="[TIF_Denominators_Occ_by_Fin]" displayFolder="" count="0" memberValueDatatype="5" unbalanced="0"/>
    <cacheHierarchy uniqueName="[TIF_Denominators_Occ_by_Fin].[REPWT15]" caption="REPWT15" attribute="1" defaultMemberUniqueName="[TIF_Denominators_Occ_by_Fin].[REPWT15].[All]" allUniqueName="[TIF_Denominators_Occ_by_Fin].[REPWT15].[All]" dimensionUniqueName="[TIF_Denominators_Occ_by_Fin]" displayFolder="" count="0" memberValueDatatype="5" unbalanced="0"/>
    <cacheHierarchy uniqueName="[TIF_Denominators_Occ_by_Fin].[REPWT16]" caption="REPWT16" attribute="1" defaultMemberUniqueName="[TIF_Denominators_Occ_by_Fin].[REPWT16].[All]" allUniqueName="[TIF_Denominators_Occ_by_Fin].[REPWT16].[All]" dimensionUniqueName="[TIF_Denominators_Occ_by_Fin]" displayFolder="" count="0" memberValueDatatype="5" unbalanced="0"/>
    <cacheHierarchy uniqueName="[TIF_Denominators_Occ_by_Fin].[REPWT17]" caption="REPWT17" attribute="1" defaultMemberUniqueName="[TIF_Denominators_Occ_by_Fin].[REPWT17].[All]" allUniqueName="[TIF_Denominators_Occ_by_Fin].[REPWT17].[All]" dimensionUniqueName="[TIF_Denominators_Occ_by_Fin]" displayFolder="" count="0" memberValueDatatype="5" unbalanced="0"/>
    <cacheHierarchy uniqueName="[TIF_Denominators_Occ_by_Fin].[REPWT18]" caption="REPWT18" attribute="1" defaultMemberUniqueName="[TIF_Denominators_Occ_by_Fin].[REPWT18].[All]" allUniqueName="[TIF_Denominators_Occ_by_Fin].[REPWT18].[All]" dimensionUniqueName="[TIF_Denominators_Occ_by_Fin]" displayFolder="" count="0" memberValueDatatype="5" unbalanced="0"/>
    <cacheHierarchy uniqueName="[TIF_Denominators_Occ_by_Fin].[REPWT19]" caption="REPWT19" attribute="1" defaultMemberUniqueName="[TIF_Denominators_Occ_by_Fin].[REPWT19].[All]" allUniqueName="[TIF_Denominators_Occ_by_Fin].[REPWT19].[All]" dimensionUniqueName="[TIF_Denominators_Occ_by_Fin]" displayFolder="" count="0" memberValueDatatype="5" unbalanced="0"/>
    <cacheHierarchy uniqueName="[TIF_Denominators_Occ_by_Fin].[REPWT20]" caption="REPWT20" attribute="1" defaultMemberUniqueName="[TIF_Denominators_Occ_by_Fin].[REPWT20].[All]" allUniqueName="[TIF_Denominators_Occ_by_Fin].[REPWT20].[All]" dimensionUniqueName="[TIF_Denominators_Occ_by_Fin]" displayFolder="" count="0" memberValueDatatype="5" unbalanced="0"/>
    <cacheHierarchy uniqueName="[TIF_Denominators_Occ_by_Fin].[REPWT21]" caption="REPWT21" attribute="1" defaultMemberUniqueName="[TIF_Denominators_Occ_by_Fin].[REPWT21].[All]" allUniqueName="[TIF_Denominators_Occ_by_Fin].[REPWT21].[All]" dimensionUniqueName="[TIF_Denominators_Occ_by_Fin]" displayFolder="" count="0" memberValueDatatype="5" unbalanced="0"/>
    <cacheHierarchy uniqueName="[TIF_Denominators_Occ_by_Fin].[REPWT22]" caption="REPWT22" attribute="1" defaultMemberUniqueName="[TIF_Denominators_Occ_by_Fin].[REPWT22].[All]" allUniqueName="[TIF_Denominators_Occ_by_Fin].[REPWT22].[All]" dimensionUniqueName="[TIF_Denominators_Occ_by_Fin]" displayFolder="" count="0" memberValueDatatype="5" unbalanced="0"/>
    <cacheHierarchy uniqueName="[TIF_Denominators_Occ_by_Fin].[REPWT23]" caption="REPWT23" attribute="1" defaultMemberUniqueName="[TIF_Denominators_Occ_by_Fin].[REPWT23].[All]" allUniqueName="[TIF_Denominators_Occ_by_Fin].[REPWT23].[All]" dimensionUniqueName="[TIF_Denominators_Occ_by_Fin]" displayFolder="" count="0" memberValueDatatype="5" unbalanced="0"/>
    <cacheHierarchy uniqueName="[TIF_Denominators_Occ_by_Fin].[REPWT24]" caption="REPWT24" attribute="1" defaultMemberUniqueName="[TIF_Denominators_Occ_by_Fin].[REPWT24].[All]" allUniqueName="[TIF_Denominators_Occ_by_Fin].[REPWT24].[All]" dimensionUniqueName="[TIF_Denominators_Occ_by_Fin]" displayFolder="" count="0" memberValueDatatype="5" unbalanced="0"/>
    <cacheHierarchy uniqueName="[TIF_Denominators_Occ_by_Fin].[REPWT25]" caption="REPWT25" attribute="1" defaultMemberUniqueName="[TIF_Denominators_Occ_by_Fin].[REPWT25].[All]" allUniqueName="[TIF_Denominators_Occ_by_Fin].[REPWT25].[All]" dimensionUniqueName="[TIF_Denominators_Occ_by_Fin]" displayFolder="" count="0" memberValueDatatype="5" unbalanced="0"/>
    <cacheHierarchy uniqueName="[TIF_Denominators_Occ_by_Fin].[REPWT26]" caption="REPWT26" attribute="1" defaultMemberUniqueName="[TIF_Denominators_Occ_by_Fin].[REPWT26].[All]" allUniqueName="[TIF_Denominators_Occ_by_Fin].[REPWT26].[All]" dimensionUniqueName="[TIF_Denominators_Occ_by_Fin]" displayFolder="" count="0" memberValueDatatype="5" unbalanced="0"/>
    <cacheHierarchy uniqueName="[TIF_Denominators_Occ_by_Fin].[REPWT27]" caption="REPWT27" attribute="1" defaultMemberUniqueName="[TIF_Denominators_Occ_by_Fin].[REPWT27].[All]" allUniqueName="[TIF_Denominators_Occ_by_Fin].[REPWT27].[All]" dimensionUniqueName="[TIF_Denominators_Occ_by_Fin]" displayFolder="" count="0" memberValueDatatype="5" unbalanced="0"/>
    <cacheHierarchy uniqueName="[TIF_Denominators_Occ_by_Fin].[REPWT28]" caption="REPWT28" attribute="1" defaultMemberUniqueName="[TIF_Denominators_Occ_by_Fin].[REPWT28].[All]" allUniqueName="[TIF_Denominators_Occ_by_Fin].[REPWT28].[All]" dimensionUniqueName="[TIF_Denominators_Occ_by_Fin]" displayFolder="" count="0" memberValueDatatype="5" unbalanced="0"/>
    <cacheHierarchy uniqueName="[TIF_Denominators_Occ_by_Fin].[REPWT29]" caption="REPWT29" attribute="1" defaultMemberUniqueName="[TIF_Denominators_Occ_by_Fin].[REPWT29].[All]" allUniqueName="[TIF_Denominators_Occ_by_Fin].[REPWT29].[All]" dimensionUniqueName="[TIF_Denominators_Occ_by_Fin]" displayFolder="" count="0" memberValueDatatype="5" unbalanced="0"/>
    <cacheHierarchy uniqueName="[TIF_Denominators_Occ_by_Fin].[REPWT30]" caption="REPWT30" attribute="1" defaultMemberUniqueName="[TIF_Denominators_Occ_by_Fin].[REPWT30].[All]" allUniqueName="[TIF_Denominators_Occ_by_Fin].[REPWT30].[All]" dimensionUniqueName="[TIF_Denominators_Occ_by_Fin]" displayFolder="" count="0" memberValueDatatype="5" unbalanced="0"/>
    <cacheHierarchy uniqueName="[TIF_Denominators_Occ_by_Fin].[Sex_Code]" caption="Sex_Code" attribute="1" defaultMemberUniqueName="[TIF_Denominators_Occ_by_Fin].[Sex_Code].[All]" allUniqueName="[TIF_Denominators_Occ_by_Fin].[Sex_Code].[All]" dimensionUniqueName="[TIF_Denominators_Occ_by_Fin]" displayFolder="" count="0" memberValueDatatype="130" unbalanced="0"/>
    <cacheHierarchy uniqueName="[TIF_Denominators_Occ_by_Fin].[State_Code]" caption="State_Code" attribute="1" defaultMemberUniqueName="[TIF_Denominators_Occ_by_Fin].[State_Code].[All]" allUniqueName="[TIF_Denominators_Occ_by_Fin].[State_Code].[All]" dimensionUniqueName="[TIF_Denominators_Occ_by_Fin]" displayFolder="" count="0" memberValueDatatype="130" unbalanced="0"/>
    <cacheHierarchy uniqueName="[TIF_Denominators_Occ_by_Fin].[Year_4digit]" caption="Year_4digit" attribute="1" defaultMemberUniqueName="[TIF_Denominators_Occ_by_Fin].[Year_4digit].[All]" allUniqueName="[TIF_Denominators_Occ_by_Fin].[Year_4digit].[All]" dimensionUniqueName="[TIF_Denominators_Occ_by_Fin]" displayFolder="" count="0" memberValueDatatype="20" unbalanced="0"/>
    <cacheHierarchy uniqueName="[TIF_Reporting].[Age]" caption="Age" attribute="1" defaultMemberUniqueName="[TIF_Reporting].[Age].[All]" allUniqueName="[TIF_Reporting].[Age].[All]" dimensionUniqueName="[TIF_Reporting]" displayFolder="" count="0" memberValueDatatype="20" unbalanced="0"/>
    <cacheHierarchy uniqueName="[TIF_Reporting].[Age Group Code - 5Y]" caption="Age Group Code - 5Y" attribute="1" defaultMemberUniqueName="[TIF_Reporting].[Age Group Code - 5Y].[All]" allUniqueName="[TIF_Reporting].[Age Group Code - 5Y].[All]" dimensionUniqueName="[TIF_Reporting]" displayFolder="" count="0" memberValueDatatype="130" unbalanced="0"/>
    <cacheHierarchy uniqueName="[TIF_Reporting].[Agency (TOOCS 4digit code)]" caption="Agency (TOOCS 4digit code)" attribute="1" defaultMemberUniqueName="[TIF_Reporting].[Agency (TOOCS 4digit code)].[All]" allUniqueName="[TIF_Reporting].[Agency (TOOCS 4digit code)].[All]" dimensionUniqueName="[TIF_Reporting]" displayFolder="" count="0" memberValueDatatype="130" unbalanced="0"/>
    <cacheHierarchy uniqueName="[TIF_Reporting].[Breakdown agency (TOOCS 4digit code)]" caption="Breakdown agency (TOOCS 4digit code)" attribute="1" defaultMemberUniqueName="[TIF_Reporting].[Breakdown agency (TOOCS 4digit code)].[All]" allUniqueName="[TIF_Reporting].[Breakdown agency (TOOCS 4digit code)].[All]" dimensionUniqueName="[TIF_Reporting]" displayFolder="" count="0" memberValueDatatype="130" unbalanced="0"/>
    <cacheHierarchy uniqueName="[TIF_Reporting].[Cal. year]" caption="Cal. year" attribute="1" defaultMemberUniqueName="[TIF_Reporting].[Cal. year].[All]" allUniqueName="[TIF_Reporting].[Cal. year].[All]" dimensionUniqueName="[TIF_Reporting]" displayFolder="" count="0" memberValueDatatype="20" unbalanced="0"/>
    <cacheHierarchy uniqueName="[TIF_Reporting].[Counterpart vehicle type - Detailed]" caption="Counterpart vehicle type - Detailed" attribute="1" defaultMemberUniqueName="[TIF_Reporting].[Counterpart vehicle type - Detailed].[All]" allUniqueName="[TIF_Reporting].[Counterpart vehicle type - Detailed].[All]" dimensionUniqueName="[TIF_Reporting]" displayFolder="" count="0" memberValueDatatype="130" unbalanced="0"/>
    <cacheHierarchy uniqueName="[TIF_Reporting].[Date of birth]" caption="Date of birth" attribute="1" time="1" defaultMemberUniqueName="[TIF_Reporting].[Date of birth].[All]" allUniqueName="[TIF_Reporting].[Date of birth].[All]" dimensionUniqueName="[TIF_Reporting]" displayFolder="" count="0" memberValueDatatype="7" unbalanced="0"/>
    <cacheHierarchy uniqueName="[TIF_Reporting].[Date of death]" caption="Date of death" attribute="1" time="1" defaultMemberUniqueName="[TIF_Reporting].[Date of death].[All]" allUniqueName="[TIF_Reporting].[Date of death].[All]" dimensionUniqueName="[TIF_Reporting]" displayFolder="" count="0" memberValueDatatype="7" unbalanced="0"/>
    <cacheHierarchy uniqueName="[TIF_Reporting].[Deceased's vehicle type - Detailed]" caption="Deceased's vehicle type - Detailed" attribute="1" defaultMemberUniqueName="[TIF_Reporting].[Deceased's vehicle type - Detailed].[All]" allUniqueName="[TIF_Reporting].[Deceased's vehicle type - Detailed].[All]" dimensionUniqueName="[TIF_Reporting]" displayFolder="" count="0" memberValueDatatype="130" unbalanced="0"/>
    <cacheHierarchy uniqueName="[TIF_Reporting].[Farm indicator]" caption="Farm indicator" attribute="1" defaultMemberUniqueName="[TIF_Reporting].[Farm indicator].[All]" allUniqueName="[TIF_Reporting].[Farm indicator].[All]" dimensionUniqueName="[TIF_Reporting]" displayFolder="" count="0" memberValueDatatype="11" unbalanced="0"/>
    <cacheHierarchy uniqueName="[TIF_Reporting].[Fin. Year]" caption="Fin. Year" attribute="1" defaultMemberUniqueName="[TIF_Reporting].[Fin. Year].[All]" allUniqueName="[TIF_Reporting].[Fin. Year].[All]" dimensionUniqueName="[TIF_Reporting]" displayFolder="" count="0" memberValueDatatype="130" unbalanced="0"/>
    <cacheHierarchy uniqueName="[TIF_Reporting].[Gig work indicator]" caption="Gig work indicator" attribute="1" defaultMemberUniqueName="[TIF_Reporting].[Gig work indicator].[All]" allUniqueName="[TIF_Reporting].[Gig work indicator].[All]" dimensionUniqueName="[TIF_Reporting]" displayFolder="" count="0" memberValueDatatype="11" unbalanced="0"/>
    <cacheHierarchy uniqueName="[TIF_Reporting].[Industry of employer (ANZSIC 4digit code)]" caption="Industry of employer (ANZSIC 4digit code)" attribute="1" defaultMemberUniqueName="[TIF_Reporting].[Industry of employer (ANZSIC 4digit code)].[All]" allUniqueName="[TIF_Reporting].[Industry of employer (ANZSIC 4digit code)].[All]" dimensionUniqueName="[TIF_Reporting]" displayFolder="" count="0" memberValueDatatype="130" unbalanced="0"/>
    <cacheHierarchy uniqueName="[TIF_Reporting].[Industry of workplace (ANZSIC 4digit code)]" caption="Industry of workplace (ANZSIC 4digit code)" attribute="1" defaultMemberUniqueName="[TIF_Reporting].[Industry of workplace (ANZSIC 4digit code)].[All]" allUniqueName="[TIF_Reporting].[Industry of workplace (ANZSIC 4digit code)].[All]" dimensionUniqueName="[TIF_Reporting]" displayFolder="" count="0" memberValueDatatype="130" unbalanced="0"/>
    <cacheHierarchy uniqueName="[TIF_Reporting].[Jurisdiction assessment]" caption="Jurisdiction assessment" attribute="1" defaultMemberUniqueName="[TIF_Reporting].[Jurisdiction assessment].[All]" allUniqueName="[TIF_Reporting].[Jurisdiction assessment].[All]" dimensionUniqueName="[TIF_Reporting]" displayFolder="" count="0" memberValueDatatype="130" unbalanced="0"/>
    <cacheHierarchy uniqueName="[TIF_Reporting].[Location]" caption="Location" attribute="1" defaultMemberUniqueName="[TIF_Reporting].[Location].[All]" allUniqueName="[TIF_Reporting].[Location].[All]" dimensionUniqueName="[TIF_Reporting]" displayFolder="" count="0" memberValueDatatype="130" unbalanced="0"/>
    <cacheHierarchy uniqueName="[TIF_Reporting].[Mechanism (TOOCS 2digit code)]" caption="Mechanism (TOOCS 2digit code)" attribute="1" defaultMemberUniqueName="[TIF_Reporting].[Mechanism (TOOCS 2digit code)].[All]" allUniqueName="[TIF_Reporting].[Mechanism (TOOCS 2digit code)].[All]" dimensionUniqueName="[TIF_Reporting]" displayFolder="" count="0" memberValueDatatype="130" unbalanced="0"/>
    <cacheHierarchy uniqueName="[TIF_Reporting].[Month]" caption="Month" attribute="1" defaultMemberUniqueName="[TIF_Reporting].[Month].[All]" allUniqueName="[TIF_Reporting].[Month].[All]" dimensionUniqueName="[TIF_Reporting]" displayFolder="" count="0" memberValueDatatype="20" unbalanced="0"/>
    <cacheHierarchy uniqueName="[TIF_Reporting].[NCIS - Case status]" caption="NCIS - Case status" attribute="1" defaultMemberUniqueName="[TIF_Reporting].[NCIS - Case status].[All]" allUniqueName="[TIF_Reporting].[NCIS - Case status].[All]" dimensionUniqueName="[TIF_Reporting]" displayFolder="" count="0" memberValueDatatype="130" unbalanced="0"/>
    <cacheHierarchy uniqueName="[TIF_Reporting].[NCIS - Work-related]" caption="NCIS - Work-related" attribute="1" defaultMemberUniqueName="[TIF_Reporting].[NCIS - Work-related].[All]" allUniqueName="[TIF_Reporting].[NCIS - Work-related].[All]" dimensionUniqueName="[TIF_Reporting]" displayFolder="" count="0" memberValueDatatype="130" unbalanced="0"/>
    <cacheHierarchy uniqueName="[TIF_Reporting].[NCIS indicator]" caption="NCIS indicator" attribute="1" defaultMemberUniqueName="[TIF_Reporting].[NCIS indicator].[All]" allUniqueName="[TIF_Reporting].[NCIS indicator].[All]" dimensionUniqueName="[TIF_Reporting]" displayFolder="" count="0" memberValueDatatype="11" unbalanced="0"/>
    <cacheHierarchy uniqueName="[TIF_Reporting].[NDS ID]" caption="NDS ID" attribute="1" defaultMemberUniqueName="[TIF_Reporting].[NDS ID].[All]" allUniqueName="[TIF_Reporting].[NDS ID].[All]" dimensionUniqueName="[TIF_Reporting]" displayFolder="" count="0" memberValueDatatype="130" unbalanced="0"/>
    <cacheHierarchy uniqueName="[TIF_Reporting].[NDS indicator]" caption="NDS indicator" attribute="1" defaultMemberUniqueName="[TIF_Reporting].[NDS indicator].[All]" allUniqueName="[TIF_Reporting].[NDS indicator].[All]" dimensionUniqueName="[TIF_Reporting]" displayFolder="" count="0" memberValueDatatype="11" unbalanced="0"/>
    <cacheHierarchy uniqueName="[TIF_Reporting].[NDS jurisdiction]" caption="NDS jurisdiction" attribute="1" defaultMemberUniqueName="[TIF_Reporting].[NDS jurisdiction].[All]" allUniqueName="[TIF_Reporting].[NDS jurisdiction].[All]" dimensionUniqueName="[TIF_Reporting]" displayFolder="" count="0" memberValueDatatype="130" unbalanced="0"/>
    <cacheHierarchy uniqueName="[TIF_Reporting].[Notified indicator]" caption="Notified indicator" attribute="1" defaultMemberUniqueName="[TIF_Reporting].[Notified indicator].[All]" allUniqueName="[TIF_Reporting].[Notified indicator].[All]" dimensionUniqueName="[TIF_Reporting]" displayFolder="" count="0" memberValueDatatype="11" unbalanced="0"/>
    <cacheHierarchy uniqueName="[TIF_Reporting].[Notifying jurisdiction]" caption="Notifying jurisdiction" attribute="1" defaultMemberUniqueName="[TIF_Reporting].[Notifying jurisdiction].[All]" allUniqueName="[TIF_Reporting].[Notifying jurisdiction].[All]" dimensionUniqueName="[TIF_Reporting]" displayFolder="" count="0" memberValueDatatype="130" unbalanced="0"/>
    <cacheHierarchy uniqueName="[TIF_Reporting].[Occupation (ANZSCO 4digit code)]" caption="Occupation (ANZSCO 4digit code)" attribute="1" defaultMemberUniqueName="[TIF_Reporting].[Occupation (ANZSCO 4digit code)].[All]" allUniqueName="[TIF_Reporting].[Occupation (ANZSCO 4digit code)].[All]" dimensionUniqueName="[TIF_Reporting]" displayFolder="" count="0" memberValueDatatype="130" unbalanced="0"/>
    <cacheHierarchy uniqueName="[TIF_Reporting].[Public road incident]" caption="Public road incident" attribute="1" defaultMemberUniqueName="[TIF_Reporting].[Public road incident].[All]" allUniqueName="[TIF_Reporting].[Public road incident].[All]" dimensionUniqueName="[TIF_Reporting]" displayFolder="" count="2" memberValueDatatype="11" unbalanced="0">
      <fieldsUsage count="2">
        <fieldUsage x="-1"/>
        <fieldUsage x="4"/>
      </fieldsUsage>
    </cacheHierarchy>
    <cacheHierarchy uniqueName="[TIF_Reporting].[Record review indicator]" caption="Record review indicator" attribute="1" defaultMemberUniqueName="[TIF_Reporting].[Record review indicator].[All]" allUniqueName="[TIF_Reporting].[Record review indicator].[All]" dimensionUniqueName="[TIF_Reporting]" displayFolder="" count="0" memberValueDatatype="11" unbalanced="0"/>
    <cacheHierarchy uniqueName="[TIF_Reporting].[Relationship to vehicle - Detailed]" caption="Relationship to vehicle - Detailed" attribute="1" defaultMemberUniqueName="[TIF_Reporting].[Relationship to vehicle - Detailed].[All]" allUniqueName="[TIF_Reporting].[Relationship to vehicle - Detailed].[All]" dimensionUniqueName="[TIF_Reporting]" displayFolder="" count="0" memberValueDatatype="130" unbalanced="0"/>
    <cacheHierarchy uniqueName="[TIF_Reporting].[Sex]" caption="Sex" attribute="1" defaultMemberUniqueName="[TIF_Reporting].[Sex].[All]" allUniqueName="[TIF_Reporting].[Sex].[All]" dimensionUniqueName="[TIF_Reporting]" displayFolder="" count="0" memberValueDatatype="130" unbalanced="0"/>
    <cacheHierarchy uniqueName="[TIF_Reporting].[Sex Code]" caption="Sex Code" attribute="1" defaultMemberUniqueName="[TIF_Reporting].[Sex Code].[All]" allUniqueName="[TIF_Reporting].[Sex Code].[All]" dimensionUniqueName="[TIF_Reporting]" displayFolder="" count="0" memberValueDatatype="130" unbalanced="0"/>
    <cacheHierarchy uniqueName="[TIF_Reporting].[Single or multi vehicle incident]" caption="Single or multi vehicle incident" attribute="1" defaultMemberUniqueName="[TIF_Reporting].[Single or multi vehicle incident].[All]" allUniqueName="[TIF_Reporting].[Single or multi vehicle incident].[All]" dimensionUniqueName="[TIF_Reporting]" displayFolder="" count="0" memberValueDatatype="130" unbalanced="0"/>
    <cacheHierarchy uniqueName="[TIF_Reporting].[TIF fatalities in incident]" caption="TIF fatalities in incident" attribute="1" defaultMemberUniqueName="[TIF_Reporting].[TIF fatalities in incident].[All]" allUniqueName="[TIF_Reporting].[TIF fatalities in incident].[All]" dimensionUniqueName="[TIF_Reporting]" displayFolder="" count="0" memberValueDatatype="20" unbalanced="0"/>
    <cacheHierarchy uniqueName="[TIF_Reporting].[TIF ID]" caption="TIF ID" attribute="1" defaultMemberUniqueName="[TIF_Reporting].[TIF ID].[All]" allUniqueName="[TIF_Reporting].[TIF ID].[All]" dimensionUniqueName="[TIF_Reporting]" displayFolder="" count="0" memberValueDatatype="130" unbalanced="0"/>
    <cacheHierarchy uniqueName="[TIF_Reporting].[TIF Jurisdiction]" caption="TIF Jurisdiction" attribute="1" defaultMemberUniqueName="[TIF_Reporting].[TIF Jurisdiction].[All]" allUniqueName="[TIF_Reporting].[TIF Jurisdiction].[All]" dimensionUniqueName="[TIF_Reporting]" displayFolder="" count="0" memberValueDatatype="130" unbalanced="0"/>
    <cacheHierarchy uniqueName="[TIF_Reporting].[TIF type]" caption="TIF type" attribute="1" defaultMemberUniqueName="[TIF_Reporting].[TIF type].[All]" allUniqueName="[TIF_Reporting].[TIF type].[All]" dimensionUniqueName="[TIF_Reporting]" displayFolder="" count="0" memberValueDatatype="130" unbalanced="0"/>
    <cacheHierarchy uniqueName="[TIF_Reporting].[TIF_Ids in incident]" caption="TIF_Ids in incident" attribute="1" defaultMemberUniqueName="[TIF_Reporting].[TIF_Ids in incident].[All]" allUniqueName="[TIF_Reporting].[TIF_Ids in incident].[All]" dimensionUniqueName="[TIF_Reporting]" displayFolder="" count="0" memberValueDatatype="130" unbalanced="0"/>
    <cacheHierarchy uniqueName="[TIF_Reporting].[Truck indicator]" caption="Truck indicator" attribute="1" defaultMemberUniqueName="[TIF_Reporting].[Truck indicator].[All]" allUniqueName="[TIF_Reporting].[Truck indicator].[All]" dimensionUniqueName="[TIF_Reporting]" displayFolder="" count="0" memberValueDatatype="11" unbalanced="0"/>
    <cacheHierarchy uniqueName="[TIF_Reporting].[Vehicle deceased activity]" caption="Vehicle deceased activity" attribute="1" defaultMemberUniqueName="[TIF_Reporting].[Vehicle deceased activity].[All]" allUniqueName="[TIF_Reporting].[Vehicle deceased activity].[All]" dimensionUniqueName="[TIF_Reporting]" displayFolder="" count="0" memberValueDatatype="130" unbalanced="0"/>
    <cacheHierarchy uniqueName="[TIF_Reporting].[Vehicle incident type - Detailed]" caption="Vehicle incident type - Detailed" attribute="1" defaultMemberUniqueName="[TIF_Reporting].[Vehicle incident type - Detailed].[All]" allUniqueName="[TIF_Reporting].[Vehicle incident type - Detailed].[All]" dimensionUniqueName="[TIF_Reporting]" displayFolder="" count="0" memberValueDatatype="130" unbalanced="0"/>
    <cacheHierarchy uniqueName="[TIF_Reporting].[Vehicle indicator]" caption="Vehicle indicator" attribute="1" defaultMemberUniqueName="[TIF_Reporting].[Vehicle indicator].[All]" allUniqueName="[TIF_Reporting].[Vehicle indicator].[All]" dimensionUniqueName="[TIF_Reporting]" displayFolder="" count="0" memberValueDatatype="11" unbalanced="0"/>
    <cacheHierarchy uniqueName="[TIF_Reporting].[Work status]" caption="Work status" attribute="1" defaultMemberUniqueName="[TIF_Reporting].[Work status].[All]" allUniqueName="[TIF_Reporting].[Work status].[All]" dimensionUniqueName="[TIF_Reporting]" displayFolder="" count="0" memberValueDatatype="130" unbalanced="0"/>
    <cacheHierarchy uniqueName="[Year_Periods].[Order]" caption="Order" attribute="1" defaultMemberUniqueName="[Year_Periods].[Order].[All]" allUniqueName="[Year_Periods].[Order].[All]" dimensionUniqueName="[Year_Periods]" displayFolder="" count="0" memberValueDatatype="20" unbalanced="0"/>
    <cacheHierarchy uniqueName="[Year_Periods].[Period Set]" caption="Period Set" attribute="1" defaultMemberUniqueName="[Year_Periods].[Period Set].[All]" allUniqueName="[Year_Periods].[Period Set].[All]" dimensionUniqueName="[Year_Periods]" displayFolder="" count="0" memberValueDatatype="130" unbalanced="0"/>
    <cacheHierarchy uniqueName="[Year_Periods].[Value]" caption="Value" attribute="1" defaultMemberUniqueName="[Year_Periods].[Value].[All]" allUniqueName="[Year_Periods].[Value].[All]" dimensionUniqueName="[Year_Periods]" displayFolder="" count="0" memberValueDatatype="20" unbalanced="0"/>
    <cacheHierarchy uniqueName="[Measures].[Fatalities_count]" caption="Fatalities_count" measure="1" displayFolder="" measureGroup="_Measures" count="0" oneField="1">
      <fieldsUsage count="1">
        <fieldUsage x="3"/>
      </fieldsUsage>
    </cacheHierarchy>
    <cacheHierarchy uniqueName="[Measures].[Fatalities_rate_Ind_Cal]" caption="Fatalities_rate_Ind_Cal" measure="1" displayFolder="" measureGroup="_Measures" count="0"/>
    <cacheHierarchy uniqueName="[Measures].[Fatalities_rate_Ind_Fin]" caption="Fatalities_rate_Ind_Fin" measure="1" displayFolder="" measureGroup="_Measures" count="0"/>
    <cacheHierarchy uniqueName="[Measures].[Fatalities_rate_Occ_Fin]" caption="Fatalities_rate_Occ_Fin" measure="1" displayFolder="" measureGroup="_Measures" count="0"/>
    <cacheHierarchy uniqueName="[Measures].[Fatalities_rate_Occ_Cal]" caption="Fatalities_rate_Occ_Cal" measure="1" displayFolder="" measureGroup="_Measures" count="0"/>
    <cacheHierarchy uniqueName="[Measures].[Fatalities_rate_Ind_Cal_NP]" caption="Fatalities_rate_Ind_Cal_NP" measure="1" displayFolder="" measureGroup="_Measures" count="0"/>
    <cacheHierarchy uniqueName="[Measures].[Fatalities_rate_Ind_Fin_NP]" caption="Fatalities_rate_Ind_Fin_NP" measure="1" displayFolder="" measureGroup="_Measures" count="0"/>
    <cacheHierarchy uniqueName="[Measures].[Fatalities_rate_Occ_Cal_NP]" caption="Fatalities_rate_Occ_Cal_NP" measure="1" displayFolder="" measureGroup="_Measures" count="0"/>
    <cacheHierarchy uniqueName="[Measures].[Fatalities_rate_Occ_Fin_NP]" caption="Fatalities_rate_Occ_Fin_NP" measure="1" displayFolder="" measureGroup="_Measures" count="0"/>
    <cacheHierarchy uniqueName="[Measures].[Fatalities_%total]" caption="Fatalities_%total" measure="1" displayFolder="" measureGroup="_Measures" count="0"/>
    <cacheHierarchy uniqueName="[Measures].[RAW_Employed_Ind_Cal]" caption="RAW_Employed_Ind_Cal" measure="1" displayFolder="" measureGroup="_Raw_Measures" count="0"/>
    <cacheHierarchy uniqueName="[Measures].[RAW_Fatalities_count]" caption="RAW_Fatalities_count" measure="1" displayFolder="" measureGroup="_Raw_Measures" count="0"/>
    <cacheHierarchy uniqueName="[Measures].[RAW_Fatalities_rate_Ind_Cal]" caption="RAW_Fatalities_rate_Ind_Cal" measure="1" displayFolder="" measureGroup="_Raw_Measures" count="0"/>
    <cacheHierarchy uniqueName="[Measures].[RAW_Employed_Ind_Fin]" caption="RAW_Employed_Ind_Fin" measure="1" displayFolder="" measureGroup="_Raw_Measures" count="0"/>
    <cacheHierarchy uniqueName="[Measures].[RAW_Employed_Occ_Cal]" caption="RAW_Employed_Occ_Cal" measure="1" displayFolder="" measureGroup="_Raw_Measures" count="0"/>
    <cacheHierarchy uniqueName="[Measures].[RAW_Employed_Occ_Fin]" caption="RAW_Employed_Occ_Fin" measure="1" displayFolder="" measureGroup="_Raw_Measures" count="0"/>
    <cacheHierarchy uniqueName="[Measures].[RAW_Fatalities_rate_Ind_Fin]" caption="RAW_Fatalities_rate_Ind_Fin" measure="1" displayFolder="" measureGroup="_Raw_Measures" count="0"/>
    <cacheHierarchy uniqueName="[Measures].[RAW_Fatalities_rate_Occ_Cal]" caption="RAW_Fatalities_rate_Occ_Cal" measure="1" displayFolder="" measureGroup="_Raw_Measures" count="0"/>
    <cacheHierarchy uniqueName="[Measures].[RAW_Fatalities_rate_Occ_Fin]" caption="RAW_Fatalities_rate_Occ_Fin" measure="1" displayFolder="" measureGroup="_Raw_Measures" count="0"/>
    <cacheHierarchy uniqueName="[Measures].[RAW_Fatalities_%total]" caption="RAW_Fatalities_%total" measure="1" displayFolder="" measureGroup="_Raw_Measures" count="0"/>
    <cacheHierarchy uniqueName="[Measures].[RAW_Employment_Ind_Cal_RSE]" caption="RAW_Employment_Ind_Cal_RSE" measure="1" displayFolder="" measureGroup="_Raw_Measures" count="0"/>
    <cacheHierarchy uniqueName="[Measures].[RAW_Employment_Ind_Fin_RSE]" caption="RAW_Employment_Ind_Fin_RSE" measure="1" displayFolder="" measureGroup="_Raw_Measures" count="0"/>
    <cacheHierarchy uniqueName="[Measures].[RAW_Employment_Occ_Cal_RSE]" caption="RAW_Employment_Occ_Cal_RSE" measure="1" displayFolder="" measureGroup="_Raw_Measures" count="0"/>
    <cacheHierarchy uniqueName="[Measures].[RAW_Employment_Occ_Fin_RSE]" caption="RAW_Employment_Occ_Fin_RSE" measure="1" displayFolder="" measureGroup="_Raw_Measures" count="0"/>
    <cacheHierarchy uniqueName="[Measures].[Display_CaYear_range]" caption="Display_CaYear_range" measure="1" displayFolder="" measureGroup="_Utility" count="0"/>
    <cacheHierarchy uniqueName="[Measures].[Display_FinYear_range]" caption="Display_FinYear_range" measure="1" displayFolder="" measureGroup="_Utility" count="0"/>
    <cacheHierarchy uniqueName="[Measures].[Display_Sex_selected]" caption="Display_Sex_selected" measure="1" displayFolder="" measureGroup="_Utility" count="0"/>
    <cacheHierarchy uniqueName="[Measures].[Display_Age_10Y_selected]" caption="Display_Age_10Y_selected" measure="1" displayFolder="" measureGroup="_Utility" count="0"/>
    <cacheHierarchy uniqueName="[Measures].[Display_State_ABR_selected]" caption="Display_State_ABR_selected" measure="1" displayFolder="" measureGroup="_Utility" count="0"/>
    <cacheHierarchy uniqueName="[Measures].[Call_Fatalities_rate_Occ]" caption="Call_Fatalities_rate_Occ" measure="1" displayFolder="" measureGroup="_Utility" count="0"/>
    <cacheHierarchy uniqueName="[Measures].[Call_Fatalities_count]" caption="Call_Fatalities_count" measure="1" displayFolder="" measureGroup="_Utility" count="0"/>
    <cacheHierarchy uniqueName="[Measures].[Call_Display_range]" caption="Call_Display_range" measure="1" displayFolder="" measureGroup="_Utility" count="0"/>
    <cacheHierarchy uniqueName="[Measures].[Call_Fatalities_rate_Ind]" caption="Call_Fatalities_rate_Ind" measure="1" displayFolder="" measureGroup="_Utility" count="0"/>
    <cacheHierarchy uniqueName="[Measures].[Custom_period_slicer_switch]" caption="Custom_period_slicer_switch" measure="1" displayFolder="" measureGroup="_Utility" count="0"/>
    <cacheHierarchy uniqueName="[Measures].[5-year_cal_fatalities]" caption="5-year_cal_fatalities" measure="1" displayFolder="" measureGroup="_Utility" count="0"/>
    <cacheHierarchy uniqueName="[Measures].[5yr_rate]" caption="5yr_rate" measure="1" displayFolder="" measureGroup="_Utility" count="0"/>
    <cacheHierarchy uniqueName="[Measures].[Callout_PeriodSet_title]" caption="Callout_PeriodSet_title" measure="1" displayFolder="" measureGroup="_Utility" count="0"/>
    <cacheHierarchy uniqueName="[Measures].[Callout_PeriodSet_title_R]" caption="Callout_PeriodSet_title_R" measure="1" displayFolder="" measureGroup="_Utility" count="0"/>
    <cacheHierarchy uniqueName="[Measures].[Callout_PeriodSet_title_C]" caption="Callout_PeriodSet_title_C" measure="1" displayFolder="" measureGroup="_Utility" count="0"/>
    <cacheHierarchy uniqueName="[Measures].[Call_Fatalities_rate]" caption="Call_Fatalities_rate" measure="1" displayFolder="" measureGroup="_Utility" count="0"/>
    <cacheHierarchy uniqueName="[Measures].[CC_ANZSIC_1d]" caption="CC_ANZSIC_1d" measure="1" displayFolder="" measureGroup="_Utility" count="0"/>
    <cacheHierarchy uniqueName="[Measures].[CC_ANZSCO_1d]" caption="CC_ANZSCO_1d" measure="1" displayFolder="" measureGroup="_Utility" count="0"/>
    <cacheHierarchy uniqueName="[Measures].[CC_TOOCS_Mechanism_1d]" caption="CC_TOOCS_Mechanism_1d" measure="1" displayFolder="" measureGroup="_Utility" count="0"/>
    <cacheHierarchy uniqueName="[Measures].[CC_TOOCS_Breakdown_Agency_1d]" caption="CC_TOOCS_Breakdown_Agency_1d" measure="1" displayFolder="" measureGroup="_Utility" count="0"/>
    <cacheHierarchy uniqueName="[Measures].[Call_Agg_Selection]" caption="Call_Agg_Selection" measure="1" displayFolder="" measureGroup="_Display_Measures" count="0"/>
    <cacheHierarchy uniqueName="[Measures].[Display_Period]" caption="Display_Period" measure="1" displayFolder="" measureGroup="_Display_Measures" count="0"/>
    <cacheHierarchy uniqueName="[Measures].[Age_selection]" caption="Age_selection" measure="1" displayFolder="" measureGroup="_Display_Measures" count="0"/>
    <cacheHierarchy uniqueName="[Measures].[Breakdown_Agency_selection_1digit]" caption="Breakdown_Agency_selection_1digit" measure="1" displayFolder="" measureGroup="_Display_Measures" count="0"/>
    <cacheHierarchy uniqueName="[Measures].[Industry_selection]" caption="Industry_selection" measure="1" displayFolder="" measureGroup="_Display_Measures" count="0"/>
    <cacheHierarchy uniqueName="[Measures].[Location_selection]" caption="Location_selection" measure="1" displayFolder="" measureGroup="_Display_Measures" count="0"/>
    <cacheHierarchy uniqueName="[Measures].[Mechanism_selection_1digit]" caption="Mechanism_selection_1digit" measure="1" displayFolder="" measureGroup="_Display_Measures" count="0"/>
    <cacheHierarchy uniqueName="[Measures].[Occupation_selection]" caption="Occupation_selection" measure="1" displayFolder="" measureGroup="_Display_Measures" count="0"/>
    <cacheHierarchy uniqueName="[Measures].[Sex_selection]" caption="Sex_selection" measure="1" displayFolder="" measureGroup="_Display_Measures" count="0"/>
    <cacheHierarchy uniqueName="[Measures].[Vehicle_selection]" caption="Vehicle_selection" measure="1" displayFolder="" measureGroup="_Display_Measures" count="0"/>
    <cacheHierarchy uniqueName="[Measures].[Year_selection]" caption="Year_selection" measure="1" displayFolder="" measureGroup="_Display_Measures" count="0"/>
    <cacheHierarchy uniqueName="[Measures].[Disp_Agg_Selection]" caption="Disp_Agg_Selection" measure="1" displayFolder="" measureGroup="_Display_Measures" count="0"/>
    <cacheHierarchy uniqueName="[Measures].[Disp_IndOcc_Selection]" caption="Disp_IndOcc_Selection" measure="1" displayFolder="" measureGroup="_Display_Measures" count="0"/>
    <cacheHierarchy uniqueName="[Measures].[__Default measure]" caption="__Default measure" measure="1" displayFolder="" count="0" hidden="1"/>
  </cacheHierarchies>
  <kpis count="0"/>
  <dimensions count="47">
    <dimension name="_DimSet_1_C" uniqueName="[_DimSet_1_C]" caption="_DimSet_1_C"/>
    <dimension name="_DimSet_1_R" uniqueName="[_DimSet_1_R]" caption="_DimSet_1_R"/>
    <dimension name="_DimSet_2_C" uniqueName="[_DimSet_2_C]" caption="_DimSet_2_C"/>
    <dimension name="_DimSet_2_R" uniqueName="[_DimSet_2_R]" caption="_DimSet_2_R"/>
    <dimension name="_Display_Measures" uniqueName="[_Display_Measures]" caption="_Display_Measures"/>
    <dimension name="_Param_Aggregation_Switch" uniqueName="[_Param_Aggregation_Switch]" caption="_Param_Aggregation_Switch"/>
    <dimension name="_Param_Ind_Occ_Switch" uniqueName="[_Param_Ind_Occ_Switch]" caption="_Param_Ind_Occ_Switch"/>
    <dimension name="_Param_Measure_Switch_Occ" uniqueName="[_Param_Measure_Switch_Occ]" caption="_Param_Measure_Switch_Occ"/>
    <dimension name="Agg_DriverTable" uniqueName="[Agg_DriverTable]" caption="Agg_DriverTable"/>
    <dimension name="CCT_NoBreakdown" uniqueName="[CCT_NoBreakdown]" caption="CCT_NoBreakdown"/>
    <dimension name="dim_Age" uniqueName="[dim_Age]" caption="dim_Age"/>
    <dimension name="dim_ANZSCO" uniqueName="[dim_ANZSCO]" caption="dim_ANZSCO"/>
    <dimension name="dim_ANZSCO_1digit_CC" uniqueName="[dim_ANZSCO_1digit_CC]" caption="dim_ANZSCO_1digit_CC"/>
    <dimension name="dim_ANZSIC" uniqueName="[dim_ANZSIC]" caption="dim_ANZSIC"/>
    <dimension name="dim_ANZSIC_1digit_CC" uniqueName="[dim_ANZSIC_1digit_CC]" caption="dim_ANZSIC_1digit_CC"/>
    <dimension name="dim_ANZSIC_3digit" uniqueName="[dim_ANZSIC_3digit]" caption="dim_ANZSIC_3digit"/>
    <dimension name="dim_Case_Status" uniqueName="[dim_Case_Status]" caption="dim_Case_Status"/>
    <dimension name="dim_Charts_2_Colour_Alternative" uniqueName="[dim_Charts_2_Colour_Alternative]" caption="dim_Charts_2_Colour_Alternative"/>
    <dimension name="dim_Charts_2_Colour_Primary" uniqueName="[dim_Charts_2_Colour_Primary]" caption="dim_Charts_2_Colour_Primary"/>
    <dimension name="dim_Date_Table" uniqueName="[dim_Date_Table]" caption="dim_Date_Table"/>
    <dimension name="dim_Jurisidiction_Assessment" uniqueName="[dim_Jurisidiction_Assessment]" caption="dim_Jurisidiction_Assessment"/>
    <dimension name="dim_MultiVehicle_Incident" uniqueName="[dim_MultiVehicle_Incident]" caption="dim_MultiVehicle_Incident"/>
    <dimension name="dim_Notifying_Jurisdiction" uniqueName="[dim_Notifying_Jurisdiction]" caption="dim_Notifying_Jurisdiction"/>
    <dimension name="dim_Sex" uniqueName="[dim_Sex]" caption="dim_Sex"/>
    <dimension name="dim_State" uniqueName="[dim_State]" caption="dim_State"/>
    <dimension name="dim_TIF_Jurisdiction" uniqueName="[dim_TIF_Jurisdiction]" caption="dim_TIF_Jurisdiction"/>
    <dimension name="dim_TIF_Type" uniqueName="[dim_TIF_Type]" caption="dim_TIF_Type"/>
    <dimension name="dim_TOOCS_Agency" uniqueName="[dim_TOOCS_Agency]" caption="dim_TOOCS_Agency"/>
    <dimension name="dim_TOOCS_Agency_1digit_CC" uniqueName="[dim_TOOCS_Agency_1digit_CC]" caption="dim_TOOCS_Agency_1digit_CC"/>
    <dimension name="dim_TOOCS_Bodily_Location_1digit_CC" uniqueName="[dim_TOOCS_Bodily_Location_1digit_CC]" caption="dim_TOOCS_Bodily_Location_1digit_CC"/>
    <dimension name="dim_TOOCS_Breakdown_Agency" uniqueName="[dim_TOOCS_Breakdown_Agency]" caption="dim_TOOCS_Breakdown_Agency"/>
    <dimension name="dim_TOOCS_Mechanism" uniqueName="[dim_TOOCS_Mechanism]" caption="dim_TOOCS_Mechanism"/>
    <dimension name="dim_TOOCS_Mechanism_1digit_CC" uniqueName="[dim_TOOCS_Mechanism_1digit_CC]" caption="dim_TOOCS_Mechanism_1digit_CC"/>
    <dimension name="dim_TOOCS_Nature_1digit_CC" uniqueName="[dim_TOOCS_Nature_1digit_CC]" caption="dim_TOOCS_Nature_1digit_CC"/>
    <dimension name="dim_Vehicle_Deceased_Activity" uniqueName="[dim_Vehicle_Deceased_Activity]" caption="dim_Vehicle_Deceased_Activity"/>
    <dimension name="dim_Vehicle_Incident_Type" uniqueName="[dim_Vehicle_Incident_Type]" caption="dim_Vehicle_Incident_Type"/>
    <dimension name="dim_Vehicle_Relationship" uniqueName="[dim_Vehicle_Relationship]" caption="dim_Vehicle_Relationship"/>
    <dimension name="dim_Vehicle_Type" uniqueName="[dim_Vehicle_Type]" caption="dim_Vehicle_Type"/>
    <dimension name="dim_Work_Status" uniqueName="[dim_Work_Status]" caption="dim_Work_Status"/>
    <dimension name="dim_WorkRelated" uniqueName="[dim_WorkRelated]" caption="dim_WorkRelated"/>
    <dimension measure="1" name="Measures" uniqueName="[Measures]" caption="Measures"/>
    <dimension name="TIF_Denominators_Ind_by_Cal" uniqueName="[TIF_Denominators_Ind_by_Cal]" caption="TIF_Denominators_Ind_by_Cal"/>
    <dimension name="TIF_Denominators_Ind_by_Fin" uniqueName="[TIF_Denominators_Ind_by_Fin]" caption="TIF_Denominators_Ind_by_Fin"/>
    <dimension name="TIF_Denominators_Occ_by_Cal" uniqueName="[TIF_Denominators_Occ_by_Cal]" caption="TIF_Denominators_Occ_by_Cal"/>
    <dimension name="TIF_Denominators_Occ_by_Fin" uniqueName="[TIF_Denominators_Occ_by_Fin]" caption="TIF_Denominators_Occ_by_Fin"/>
    <dimension name="TIF_Reporting" uniqueName="[TIF_Reporting]" caption="TIF_Reporting"/>
    <dimension name="Year_Periods" uniqueName="[Year_Periods]" caption="Year_Periods"/>
  </dimensions>
  <measureGroups count="49">
    <measureGroup name="_DimSet_1_C" caption="_DimSet_1_C"/>
    <measureGroup name="_DimSet_1_R" caption="_DimSet_1_R"/>
    <measureGroup name="_DimSet_2_C" caption="_DimSet_2_C"/>
    <measureGroup name="_DimSet_2_R" caption="_DimSet_2_R"/>
    <measureGroup name="_Display_Measures" caption="_Display_Measures"/>
    <measureGroup name="_Measures" caption="_Measures"/>
    <measureGroup name="_Param_Aggregation_Switch" caption="_Param_Aggregation_Switch"/>
    <measureGroup name="_Param_Ind_Occ_Switch" caption="_Param_Ind_Occ_Switch"/>
    <measureGroup name="_Param_Measure_Switch_Occ" caption="_Param_Measure_Switch_Occ"/>
    <measureGroup name="_Raw_Measures" caption="_Raw_Measures"/>
    <measureGroup name="_Utility" caption="_Utility"/>
    <measureGroup name="Agg_DriverTable" caption="Agg_DriverTable"/>
    <measureGroup name="CCT_NoBreakdown" caption="CCT_NoBreakdown"/>
    <measureGroup name="dim_Age" caption="dim_Age"/>
    <measureGroup name="dim_ANZSCO" caption="dim_ANZSCO"/>
    <measureGroup name="dim_ANZSCO_1digit_CC" caption="dim_ANZSCO_1digit_CC"/>
    <measureGroup name="dim_ANZSIC" caption="dim_ANZSIC"/>
    <measureGroup name="dim_ANZSIC_1digit_CC" caption="dim_ANZSIC_1digit_CC"/>
    <measureGroup name="dim_ANZSIC_3digit" caption="dim_ANZSIC_3digit"/>
    <measureGroup name="dim_Case_Status" caption="dim_Case_Status"/>
    <measureGroup name="dim_Charts_2_Colour_Alternative" caption="dim_Charts_2_Colour_Alternative"/>
    <measureGroup name="dim_Charts_2_Colour_Primary" caption="dim_Charts_2_Colour_Primary"/>
    <measureGroup name="dim_Date_Table" caption="dim_Date_Table"/>
    <measureGroup name="dim_Jurisidiction_Assessment" caption="dim_Jurisidiction_Assessment"/>
    <measureGroup name="dim_MultiVehicle_Incident" caption="dim_MultiVehicle_Incident"/>
    <measureGroup name="dim_Notifying_Jurisdiction" caption="dim_Notifying_Jurisdiction"/>
    <measureGroup name="dim_Sex" caption="dim_Sex"/>
    <measureGroup name="dim_State" caption="dim_State"/>
    <measureGroup name="dim_TIF_Jurisdiction" caption="dim_TIF_Jurisdiction"/>
    <measureGroup name="dim_TIF_Type" caption="dim_TIF_Type"/>
    <measureGroup name="dim_TOOCS_Agency" caption="dim_TOOCS_Agency"/>
    <measureGroup name="dim_TOOCS_Agency_1digit_CC" caption="dim_TOOCS_Agency_1digit_CC"/>
    <measureGroup name="dim_TOOCS_Bodily_Location_1digit_CC" caption="dim_TOOCS_Bodily_Location_1digit_CC"/>
    <measureGroup name="dim_TOOCS_Breakdown_Agency" caption="dim_TOOCS_Breakdown_Agency"/>
    <measureGroup name="dim_TOOCS_Mechanism" caption="dim_TOOCS_Mechanism"/>
    <measureGroup name="dim_TOOCS_Mechanism_1digit_CC" caption="dim_TOOCS_Mechanism_1digit_CC"/>
    <measureGroup name="dim_TOOCS_Nature_1digit_CC" caption="dim_TOOCS_Nature_1digit_CC"/>
    <measureGroup name="dim_Vehicle_Deceased_Activity" caption="dim_Vehicle_Deceased_Activity"/>
    <measureGroup name="dim_Vehicle_Incident_Type" caption="dim_Vehicle_Incident_Type"/>
    <measureGroup name="dim_Vehicle_Relationship" caption="dim_Vehicle_Relationship"/>
    <measureGroup name="dim_Vehicle_Type" caption="dim_Vehicle_Type"/>
    <measureGroup name="dim_Work_Status" caption="dim_Work_Status"/>
    <measureGroup name="dim_WorkRelated" caption="dim_WorkRelated"/>
    <measureGroup name="TIF_Denominators_Ind_by_Cal" caption="TIF_Denominators_Ind_by_Cal"/>
    <measureGroup name="TIF_Denominators_Ind_by_Fin" caption="TIF_Denominators_Ind_by_Fin"/>
    <measureGroup name="TIF_Denominators_Occ_by_Cal" caption="TIF_Denominators_Occ_by_Cal"/>
    <measureGroup name="TIF_Denominators_Occ_by_Fin" caption="TIF_Denominators_Occ_by_Fin"/>
    <measureGroup name="TIF_Reporting" caption="TIF_Reporting"/>
    <measureGroup name="Year_Periods" caption="Year_Periods"/>
  </measureGroups>
  <maps count="132">
    <map measureGroup="0" dimension="0"/>
    <map measureGroup="1" dimension="1"/>
    <map measureGroup="2" dimension="2"/>
    <map measureGroup="3" dimension="3"/>
    <map measureGroup="4" dimension="4"/>
    <map measureGroup="6" dimension="5"/>
    <map measureGroup="7" dimension="6"/>
    <map measureGroup="8" dimension="7"/>
    <map measureGroup="11" dimension="8"/>
    <map measureGroup="11" dimension="19"/>
    <map measureGroup="11" dimension="46"/>
    <map measureGroup="12" dimension="9"/>
    <map measureGroup="13" dimension="10"/>
    <map measureGroup="14" dimension="11"/>
    <map measureGroup="14" dimension="12"/>
    <map measureGroup="15" dimension="12"/>
    <map measureGroup="16" dimension="13"/>
    <map measureGroup="16" dimension="14"/>
    <map measureGroup="16" dimension="15"/>
    <map measureGroup="16" dimension="17"/>
    <map measureGroup="16" dimension="18"/>
    <map measureGroup="16" dimension="33"/>
    <map measureGroup="17" dimension="14"/>
    <map measureGroup="17" dimension="17"/>
    <map measureGroup="17" dimension="18"/>
    <map measureGroup="17" dimension="33"/>
    <map measureGroup="18" dimension="15"/>
    <map measureGroup="19" dimension="16"/>
    <map measureGroup="20" dimension="14"/>
    <map measureGroup="20" dimension="17"/>
    <map measureGroup="20" dimension="18"/>
    <map measureGroup="20" dimension="33"/>
    <map measureGroup="21" dimension="14"/>
    <map measureGroup="21" dimension="17"/>
    <map measureGroup="21" dimension="18"/>
    <map measureGroup="21" dimension="33"/>
    <map measureGroup="22" dimension="8"/>
    <map measureGroup="22" dimension="19"/>
    <map measureGroup="22" dimension="46"/>
    <map measureGroup="23" dimension="20"/>
    <map measureGroup="24" dimension="21"/>
    <map measureGroup="25" dimension="22"/>
    <map measureGroup="26" dimension="23"/>
    <map measureGroup="27" dimension="24"/>
    <map measureGroup="28" dimension="25"/>
    <map measureGroup="29" dimension="26"/>
    <map measureGroup="30" dimension="27"/>
    <map measureGroup="31" dimension="28"/>
    <map measureGroup="32" dimension="29"/>
    <map measureGroup="33" dimension="28"/>
    <map measureGroup="33" dimension="29"/>
    <map measureGroup="33" dimension="30"/>
    <map measureGroup="33" dimension="32"/>
    <map measureGroup="34" dimension="31"/>
    <map measureGroup="35" dimension="32"/>
    <map measureGroup="36" dimension="14"/>
    <map measureGroup="36" dimension="17"/>
    <map measureGroup="36" dimension="18"/>
    <map measureGroup="36" dimension="33"/>
    <map measureGroup="37" dimension="34"/>
    <map measureGroup="38" dimension="35"/>
    <map measureGroup="39" dimension="36"/>
    <map measureGroup="40" dimension="37"/>
    <map measureGroup="41" dimension="38"/>
    <map measureGroup="42" dimension="39"/>
    <map measureGroup="43" dimension="8"/>
    <map measureGroup="43" dimension="10"/>
    <map measureGroup="43" dimension="15"/>
    <map measureGroup="43" dimension="19"/>
    <map measureGroup="43" dimension="23"/>
    <map measureGroup="43" dimension="24"/>
    <map measureGroup="43" dimension="41"/>
    <map measureGroup="43" dimension="46"/>
    <map measureGroup="44" dimension="8"/>
    <map measureGroup="44" dimension="10"/>
    <map measureGroup="44" dimension="15"/>
    <map measureGroup="44" dimension="19"/>
    <map measureGroup="44" dimension="23"/>
    <map measureGroup="44" dimension="24"/>
    <map measureGroup="44" dimension="42"/>
    <map measureGroup="44" dimension="46"/>
    <map measureGroup="45" dimension="8"/>
    <map measureGroup="45" dimension="10"/>
    <map measureGroup="45" dimension="11"/>
    <map measureGroup="45" dimension="12"/>
    <map measureGroup="45" dimension="19"/>
    <map measureGroup="45" dimension="23"/>
    <map measureGroup="45" dimension="24"/>
    <map measureGroup="45" dimension="43"/>
    <map measureGroup="45" dimension="46"/>
    <map measureGroup="46" dimension="8"/>
    <map measureGroup="46" dimension="10"/>
    <map measureGroup="46" dimension="11"/>
    <map measureGroup="46" dimension="12"/>
    <map measureGroup="46" dimension="19"/>
    <map measureGroup="46" dimension="23"/>
    <map measureGroup="46" dimension="24"/>
    <map measureGroup="46" dimension="44"/>
    <map measureGroup="46" dimension="46"/>
    <map measureGroup="47" dimension="8"/>
    <map measureGroup="47" dimension="10"/>
    <map measureGroup="47" dimension="11"/>
    <map measureGroup="47" dimension="12"/>
    <map measureGroup="47" dimension="13"/>
    <map measureGroup="47" dimension="14"/>
    <map measureGroup="47" dimension="15"/>
    <map measureGroup="47" dimension="17"/>
    <map measureGroup="47" dimension="18"/>
    <map measureGroup="47" dimension="19"/>
    <map measureGroup="47" dimension="20"/>
    <map measureGroup="47" dimension="21"/>
    <map measureGroup="47" dimension="23"/>
    <map measureGroup="47" dimension="24"/>
    <map measureGroup="47" dimension="25"/>
    <map measureGroup="47" dimension="26"/>
    <map measureGroup="47" dimension="27"/>
    <map measureGroup="47" dimension="28"/>
    <map measureGroup="47" dimension="29"/>
    <map measureGroup="47" dimension="30"/>
    <map measureGroup="47" dimension="31"/>
    <map measureGroup="47" dimension="32"/>
    <map measureGroup="47" dimension="33"/>
    <map measureGroup="47" dimension="34"/>
    <map measureGroup="47" dimension="35"/>
    <map measureGroup="47" dimension="36"/>
    <map measureGroup="47" dimension="37"/>
    <map measureGroup="47" dimension="38"/>
    <map measureGroup="47" dimension="45"/>
    <map measureGroup="47" dimension="46"/>
    <map measureGroup="48" dimension="8"/>
    <map measureGroup="48" dimension="19"/>
    <map measureGroup="48" dimension="46"/>
  </maps>
  <extLst>
    <ext xmlns:x14="http://schemas.microsoft.com/office/spreadsheetml/2009/9/main" uri="{725AE2AE-9491-48be-B2B4-4EB974FC3084}">
      <x14:pivotCacheDefinition supportSubqueryNonVisual="1" supportSubqueryCalcMem="1" supportAddCalcMems="1"/>
    </ext>
    <ext xmlns:xxpim="http://schemas.microsoft.com/office/spreadsheetml/2020/pivotNov2020" uri="{48A13866-0669-42A6-8768-4E36796AE8C3}">
      <xxpim:implicitMeasureSupport>1</xxpim:implicitMeasureSupport>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8.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9.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0.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7.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4.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3.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5.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6.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7.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8.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9.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0.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3.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4.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25.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26.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6.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27.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28.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5.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5772F2C-26FE-4B13-B483-FAF74CC0735C}" name="TIFModel" cacheId="317"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13" firstHeaderRow="1" firstDataRow="2" firstDataCol="1" rowPageCount="2" colPageCount="1"/>
  <pivotFields count="6">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xis="axisPage" allDrilled="1" showAll="0" dataSourceSort="1" defaultAttributeDrillState="1">
      <items count="1">
        <item t="default"/>
      </items>
    </pivotField>
  </pivotFields>
  <rowFields count="2">
    <field x="2"/>
    <field x="3"/>
  </rowFields>
  <rowItems count="106">
    <i>
      <x/>
    </i>
    <i r="1">
      <x/>
    </i>
    <i r="1">
      <x v="1"/>
    </i>
    <i r="1">
      <x v="2"/>
    </i>
    <i r="1">
      <x v="3"/>
    </i>
    <i r="1">
      <x v="4"/>
    </i>
    <i>
      <x v="1"/>
    </i>
    <i r="1">
      <x v="5"/>
    </i>
    <i r="1">
      <x v="6"/>
    </i>
    <i r="1">
      <x v="7"/>
    </i>
    <i r="1">
      <x v="8"/>
    </i>
    <i r="1">
      <x v="9"/>
    </i>
    <i>
      <x v="2"/>
    </i>
    <i r="1">
      <x v="10"/>
    </i>
    <i r="1">
      <x v="11"/>
    </i>
    <i r="1">
      <x v="12"/>
    </i>
    <i r="1">
      <x v="13"/>
    </i>
    <i r="1">
      <x v="14"/>
    </i>
    <i r="1">
      <x v="15"/>
    </i>
    <i r="1">
      <x v="16"/>
    </i>
    <i r="1">
      <x v="17"/>
    </i>
    <i r="1">
      <x v="18"/>
    </i>
    <i r="1">
      <x v="19"/>
    </i>
    <i r="1">
      <x v="20"/>
    </i>
    <i r="1">
      <x v="21"/>
    </i>
    <i r="1">
      <x v="22"/>
    </i>
    <i r="1">
      <x v="23"/>
    </i>
    <i r="1">
      <x v="24"/>
    </i>
    <i>
      <x v="3"/>
    </i>
    <i r="1">
      <x v="25"/>
    </i>
    <i r="1">
      <x v="26"/>
    </i>
    <i r="1">
      <x v="27"/>
    </i>
    <i r="1">
      <x v="28"/>
    </i>
    <i>
      <x v="4"/>
    </i>
    <i r="1">
      <x v="29"/>
    </i>
    <i r="1">
      <x v="30"/>
    </i>
    <i r="1">
      <x v="31"/>
    </i>
    <i>
      <x v="5"/>
    </i>
    <i r="1">
      <x v="32"/>
    </i>
    <i r="1">
      <x v="33"/>
    </i>
    <i r="1">
      <x v="34"/>
    </i>
    <i r="1">
      <x v="35"/>
    </i>
    <i r="1">
      <x v="36"/>
    </i>
    <i r="1">
      <x v="37"/>
    </i>
    <i>
      <x v="6"/>
    </i>
    <i r="1">
      <x v="38"/>
    </i>
    <i r="1">
      <x v="39"/>
    </i>
    <i r="1">
      <x v="40"/>
    </i>
    <i r="1">
      <x v="41"/>
    </i>
    <i r="1">
      <x v="42"/>
    </i>
    <i>
      <x v="7"/>
    </i>
    <i r="1">
      <x v="43"/>
    </i>
    <i r="1">
      <x v="44"/>
    </i>
    <i>
      <x v="8"/>
    </i>
    <i r="1">
      <x v="45"/>
    </i>
    <i r="1">
      <x v="46"/>
    </i>
    <i r="1">
      <x v="47"/>
    </i>
    <i r="1">
      <x v="48"/>
    </i>
    <i r="1">
      <x v="49"/>
    </i>
    <i r="1">
      <x v="50"/>
    </i>
    <i r="1">
      <x v="51"/>
    </i>
    <i r="1">
      <x v="52"/>
    </i>
    <i>
      <x v="9"/>
    </i>
    <i r="1">
      <x v="53"/>
    </i>
    <i r="1">
      <x v="54"/>
    </i>
    <i r="1">
      <x v="55"/>
    </i>
    <i r="1">
      <x v="56"/>
    </i>
    <i r="1">
      <x v="57"/>
    </i>
    <i r="1">
      <x v="58"/>
    </i>
    <i r="1">
      <x v="59"/>
    </i>
    <i>
      <x v="10"/>
    </i>
    <i r="1">
      <x v="60"/>
    </i>
    <i r="1">
      <x v="61"/>
    </i>
    <i r="1">
      <x v="62"/>
    </i>
    <i>
      <x v="11"/>
    </i>
    <i r="1">
      <x v="63"/>
    </i>
    <i r="1">
      <x v="64"/>
    </i>
    <i>
      <x v="12"/>
    </i>
    <i r="1">
      <x v="65"/>
    </i>
    <i r="1">
      <x v="66"/>
    </i>
    <i>
      <x v="13"/>
    </i>
    <i r="1">
      <x v="67"/>
    </i>
    <i r="1">
      <x v="68"/>
    </i>
    <i>
      <x v="14"/>
    </i>
    <i r="1">
      <x v="69"/>
    </i>
    <i r="1">
      <x v="70"/>
    </i>
    <i r="1">
      <x v="71"/>
    </i>
    <i>
      <x v="15"/>
    </i>
    <i r="1">
      <x v="72"/>
    </i>
    <i r="1">
      <x v="73"/>
    </i>
    <i r="1">
      <x v="74"/>
    </i>
    <i>
      <x v="16"/>
    </i>
    <i r="1">
      <x v="75"/>
    </i>
    <i r="1">
      <x v="76"/>
    </i>
    <i r="1">
      <x v="77"/>
    </i>
    <i r="1">
      <x v="78"/>
    </i>
    <i>
      <x v="17"/>
    </i>
    <i r="1">
      <x v="79"/>
    </i>
    <i r="1">
      <x v="80"/>
    </i>
    <i r="1">
      <x v="81"/>
    </i>
    <i r="1">
      <x v="82"/>
    </i>
    <i>
      <x v="18"/>
    </i>
    <i r="1">
      <x v="83"/>
    </i>
    <i r="1">
      <x v="84"/>
    </i>
    <i r="1">
      <x v="85"/>
    </i>
    <i t="grand">
      <x/>
    </i>
  </rowItems>
  <colFields count="1">
    <field x="1"/>
  </colFields>
  <colItems count="10">
    <i>
      <x/>
    </i>
    <i>
      <x v="1"/>
    </i>
    <i>
      <x v="2"/>
    </i>
    <i>
      <x v="3"/>
    </i>
    <i>
      <x v="4"/>
    </i>
    <i>
      <x v="5"/>
    </i>
    <i>
      <x v="6"/>
    </i>
    <i>
      <x v="7"/>
    </i>
    <i>
      <x v="8"/>
    </i>
    <i>
      <x v="9"/>
    </i>
  </colItems>
  <pageFields count="2">
    <pageField fld="0" hier="130" name="[dim_Date_Table].[Top_10_Cal_Year_Indicator].&amp;[True]" cap="TRUE"/>
    <pageField fld="5" hier="97" name="[dim_ANZSIC_3digit].[NFD_2digit_Flag].&amp;[0]" cap="0"/>
  </pageFields>
  <dataFields count="1">
    <dataField name="Fatalities (count)" fld="4" baseField="2" baseItem="0"/>
  </dataFields>
  <formats count="23">
    <format dxfId="187">
      <pivotArea outline="0" collapsedLevelsAreSubtotals="1" fieldPosition="0"/>
    </format>
    <format dxfId="186">
      <pivotArea outline="0" collapsedLevelsAreSubtotals="1" fieldPosition="0"/>
    </format>
    <format dxfId="185">
      <pivotArea dataOnly="0" labelOnly="1" fieldPosition="0">
        <references count="1">
          <reference field="2" count="0"/>
        </references>
      </pivotArea>
    </format>
    <format dxfId="184">
      <pivotArea dataOnly="0" labelOnly="1" grandRow="1" outline="0" fieldPosition="0"/>
    </format>
    <format dxfId="183">
      <pivotArea dataOnly="0" labelOnly="1" fieldPosition="0">
        <references count="2">
          <reference field="2" count="1" selected="0">
            <x v="0"/>
          </reference>
          <reference field="3" count="5">
            <x v="0"/>
            <x v="1"/>
            <x v="2"/>
            <x v="3"/>
            <x v="4"/>
          </reference>
        </references>
      </pivotArea>
    </format>
    <format dxfId="182">
      <pivotArea dataOnly="0" labelOnly="1" fieldPosition="0">
        <references count="2">
          <reference field="2" count="1" selected="0">
            <x v="1"/>
          </reference>
          <reference field="3" count="5">
            <x v="5"/>
            <x v="6"/>
            <x v="7"/>
            <x v="8"/>
            <x v="9"/>
          </reference>
        </references>
      </pivotArea>
    </format>
    <format dxfId="181">
      <pivotArea dataOnly="0" labelOnly="1" fieldPosition="0">
        <references count="2">
          <reference field="2" count="1" selected="0">
            <x v="2"/>
          </reference>
          <reference field="3" count="15">
            <x v="10"/>
            <x v="11"/>
            <x v="12"/>
            <x v="13"/>
            <x v="14"/>
            <x v="15"/>
            <x v="16"/>
            <x v="17"/>
            <x v="18"/>
            <x v="19"/>
            <x v="20"/>
            <x v="21"/>
            <x v="22"/>
            <x v="23"/>
            <x v="24"/>
          </reference>
        </references>
      </pivotArea>
    </format>
    <format dxfId="180">
      <pivotArea dataOnly="0" labelOnly="1" fieldPosition="0">
        <references count="2">
          <reference field="2" count="1" selected="0">
            <x v="3"/>
          </reference>
          <reference field="3" count="4">
            <x v="25"/>
            <x v="26"/>
            <x v="27"/>
            <x v="28"/>
          </reference>
        </references>
      </pivotArea>
    </format>
    <format dxfId="179">
      <pivotArea dataOnly="0" labelOnly="1" fieldPosition="0">
        <references count="2">
          <reference field="2" count="1" selected="0">
            <x v="4"/>
          </reference>
          <reference field="3" count="3">
            <x v="29"/>
            <x v="30"/>
            <x v="31"/>
          </reference>
        </references>
      </pivotArea>
    </format>
    <format dxfId="178">
      <pivotArea dataOnly="0" labelOnly="1" fieldPosition="0">
        <references count="2">
          <reference field="2" count="1" selected="0">
            <x v="5"/>
          </reference>
          <reference field="3" count="6">
            <x v="32"/>
            <x v="33"/>
            <x v="34"/>
            <x v="35"/>
            <x v="36"/>
            <x v="37"/>
          </reference>
        </references>
      </pivotArea>
    </format>
    <format dxfId="177">
      <pivotArea dataOnly="0" labelOnly="1" fieldPosition="0">
        <references count="2">
          <reference field="2" count="1" selected="0">
            <x v="6"/>
          </reference>
          <reference field="3" count="5">
            <x v="38"/>
            <x v="39"/>
            <x v="40"/>
            <x v="41"/>
            <x v="42"/>
          </reference>
        </references>
      </pivotArea>
    </format>
    <format dxfId="176">
      <pivotArea dataOnly="0" labelOnly="1" fieldPosition="0">
        <references count="2">
          <reference field="2" count="1" selected="0">
            <x v="7"/>
          </reference>
          <reference field="3" count="2">
            <x v="43"/>
            <x v="44"/>
          </reference>
        </references>
      </pivotArea>
    </format>
    <format dxfId="175">
      <pivotArea dataOnly="0" labelOnly="1" fieldPosition="0">
        <references count="2">
          <reference field="2" count="1" selected="0">
            <x v="8"/>
          </reference>
          <reference field="3" count="8">
            <x v="45"/>
            <x v="46"/>
            <x v="47"/>
            <x v="48"/>
            <x v="49"/>
            <x v="50"/>
            <x v="51"/>
            <x v="52"/>
          </reference>
        </references>
      </pivotArea>
    </format>
    <format dxfId="174">
      <pivotArea dataOnly="0" labelOnly="1" fieldPosition="0">
        <references count="2">
          <reference field="2" count="1" selected="0">
            <x v="9"/>
          </reference>
          <reference field="3" count="7">
            <x v="53"/>
            <x v="54"/>
            <x v="55"/>
            <x v="56"/>
            <x v="57"/>
            <x v="58"/>
            <x v="59"/>
          </reference>
        </references>
      </pivotArea>
    </format>
    <format dxfId="173">
      <pivotArea dataOnly="0" labelOnly="1" fieldPosition="0">
        <references count="2">
          <reference field="2" count="1" selected="0">
            <x v="10"/>
          </reference>
          <reference field="3" count="3">
            <x v="60"/>
            <x v="61"/>
            <x v="62"/>
          </reference>
        </references>
      </pivotArea>
    </format>
    <format dxfId="172">
      <pivotArea dataOnly="0" labelOnly="1" fieldPosition="0">
        <references count="2">
          <reference field="2" count="1" selected="0">
            <x v="11"/>
          </reference>
          <reference field="3" count="2">
            <x v="63"/>
            <x v="64"/>
          </reference>
        </references>
      </pivotArea>
    </format>
    <format dxfId="171">
      <pivotArea dataOnly="0" labelOnly="1" fieldPosition="0">
        <references count="2">
          <reference field="2" count="1" selected="0">
            <x v="12"/>
          </reference>
          <reference field="3" count="2">
            <x v="65"/>
            <x v="66"/>
          </reference>
        </references>
      </pivotArea>
    </format>
    <format dxfId="170">
      <pivotArea dataOnly="0" labelOnly="1" fieldPosition="0">
        <references count="2">
          <reference field="2" count="1" selected="0">
            <x v="13"/>
          </reference>
          <reference field="3" count="2">
            <x v="67"/>
            <x v="68"/>
          </reference>
        </references>
      </pivotArea>
    </format>
    <format dxfId="169">
      <pivotArea dataOnly="0" labelOnly="1" fieldPosition="0">
        <references count="2">
          <reference field="2" count="1" selected="0">
            <x v="14"/>
          </reference>
          <reference field="3" count="3">
            <x v="69"/>
            <x v="70"/>
            <x v="71"/>
          </reference>
        </references>
      </pivotArea>
    </format>
    <format dxfId="168">
      <pivotArea dataOnly="0" labelOnly="1" fieldPosition="0">
        <references count="2">
          <reference field="2" count="1" selected="0">
            <x v="15"/>
          </reference>
          <reference field="3" count="3">
            <x v="72"/>
            <x v="73"/>
            <x v="74"/>
          </reference>
        </references>
      </pivotArea>
    </format>
    <format dxfId="167">
      <pivotArea dataOnly="0" labelOnly="1" fieldPosition="0">
        <references count="2">
          <reference field="2" count="1" selected="0">
            <x v="16"/>
          </reference>
          <reference field="3" count="4">
            <x v="75"/>
            <x v="76"/>
            <x v="77"/>
            <x v="78"/>
          </reference>
        </references>
      </pivotArea>
    </format>
    <format dxfId="166">
      <pivotArea dataOnly="0" labelOnly="1" fieldPosition="0">
        <references count="2">
          <reference field="2" count="1" selected="0">
            <x v="17"/>
          </reference>
          <reference field="3" count="4">
            <x v="79"/>
            <x v="80"/>
            <x v="81"/>
            <x v="82"/>
          </reference>
        </references>
      </pivotArea>
    </format>
    <format dxfId="165">
      <pivotArea dataOnly="0" labelOnly="1" fieldPosition="0">
        <references count="2">
          <reference field="2" count="1" selected="0">
            <x v="18"/>
          </reference>
          <reference field="3" count="3">
            <x v="83"/>
            <x v="84"/>
            <x v="85"/>
          </reference>
        </references>
      </pivotArea>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82"/>
    <rowHierarchyUsage hierarchyUsage="86"/>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8022931D-12E9-4FFE-A29F-CBB24252FBD6}" name="PivotTable14" cacheId="318"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13" firstHeaderRow="1" firstDataRow="2" firstDataCol="1" rowPageCount="2" colPageCount="1"/>
  <pivotFields count="6">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dataField="1" showAll="0"/>
  </pivotFields>
  <rowFields count="2">
    <field x="2"/>
    <field x="3"/>
  </rowFields>
  <rowItems count="106">
    <i>
      <x/>
    </i>
    <i r="1">
      <x/>
    </i>
    <i r="1">
      <x v="1"/>
    </i>
    <i r="1">
      <x v="2"/>
    </i>
    <i r="1">
      <x v="3"/>
    </i>
    <i r="1">
      <x v="4"/>
    </i>
    <i>
      <x v="1"/>
    </i>
    <i r="1">
      <x v="5"/>
    </i>
    <i r="1">
      <x v="6"/>
    </i>
    <i r="1">
      <x v="7"/>
    </i>
    <i r="1">
      <x v="8"/>
    </i>
    <i r="1">
      <x v="9"/>
    </i>
    <i>
      <x v="2"/>
    </i>
    <i r="1">
      <x v="10"/>
    </i>
    <i r="1">
      <x v="11"/>
    </i>
    <i r="1">
      <x v="12"/>
    </i>
    <i r="1">
      <x v="13"/>
    </i>
    <i r="1">
      <x v="14"/>
    </i>
    <i r="1">
      <x v="15"/>
    </i>
    <i r="1">
      <x v="16"/>
    </i>
    <i r="1">
      <x v="17"/>
    </i>
    <i r="1">
      <x v="18"/>
    </i>
    <i r="1">
      <x v="19"/>
    </i>
    <i r="1">
      <x v="20"/>
    </i>
    <i r="1">
      <x v="21"/>
    </i>
    <i r="1">
      <x v="22"/>
    </i>
    <i r="1">
      <x v="23"/>
    </i>
    <i r="1">
      <x v="24"/>
    </i>
    <i>
      <x v="3"/>
    </i>
    <i r="1">
      <x v="25"/>
    </i>
    <i r="1">
      <x v="26"/>
    </i>
    <i r="1">
      <x v="27"/>
    </i>
    <i r="1">
      <x v="28"/>
    </i>
    <i>
      <x v="4"/>
    </i>
    <i r="1">
      <x v="29"/>
    </i>
    <i r="1">
      <x v="30"/>
    </i>
    <i r="1">
      <x v="31"/>
    </i>
    <i>
      <x v="5"/>
    </i>
    <i r="1">
      <x v="32"/>
    </i>
    <i r="1">
      <x v="33"/>
    </i>
    <i r="1">
      <x v="34"/>
    </i>
    <i r="1">
      <x v="35"/>
    </i>
    <i r="1">
      <x v="36"/>
    </i>
    <i r="1">
      <x v="37"/>
    </i>
    <i>
      <x v="6"/>
    </i>
    <i r="1">
      <x v="38"/>
    </i>
    <i r="1">
      <x v="39"/>
    </i>
    <i r="1">
      <x v="40"/>
    </i>
    <i r="1">
      <x v="41"/>
    </i>
    <i r="1">
      <x v="42"/>
    </i>
    <i>
      <x v="7"/>
    </i>
    <i r="1">
      <x v="43"/>
    </i>
    <i r="1">
      <x v="44"/>
    </i>
    <i>
      <x v="8"/>
    </i>
    <i r="1">
      <x v="45"/>
    </i>
    <i r="1">
      <x v="46"/>
    </i>
    <i r="1">
      <x v="47"/>
    </i>
    <i r="1">
      <x v="48"/>
    </i>
    <i r="1">
      <x v="49"/>
    </i>
    <i r="1">
      <x v="50"/>
    </i>
    <i r="1">
      <x v="51"/>
    </i>
    <i r="1">
      <x v="52"/>
    </i>
    <i>
      <x v="9"/>
    </i>
    <i r="1">
      <x v="53"/>
    </i>
    <i r="1">
      <x v="54"/>
    </i>
    <i r="1">
      <x v="55"/>
    </i>
    <i r="1">
      <x v="56"/>
    </i>
    <i r="1">
      <x v="57"/>
    </i>
    <i r="1">
      <x v="58"/>
    </i>
    <i r="1">
      <x v="59"/>
    </i>
    <i>
      <x v="10"/>
    </i>
    <i r="1">
      <x v="60"/>
    </i>
    <i r="1">
      <x v="61"/>
    </i>
    <i r="1">
      <x v="62"/>
    </i>
    <i>
      <x v="11"/>
    </i>
    <i r="1">
      <x v="63"/>
    </i>
    <i r="1">
      <x v="64"/>
    </i>
    <i>
      <x v="12"/>
    </i>
    <i r="1">
      <x v="65"/>
    </i>
    <i r="1">
      <x v="66"/>
    </i>
    <i>
      <x v="13"/>
    </i>
    <i r="1">
      <x v="67"/>
    </i>
    <i r="1">
      <x v="68"/>
    </i>
    <i>
      <x v="14"/>
    </i>
    <i r="1">
      <x v="69"/>
    </i>
    <i r="1">
      <x v="70"/>
    </i>
    <i r="1">
      <x v="71"/>
    </i>
    <i>
      <x v="15"/>
    </i>
    <i r="1">
      <x v="72"/>
    </i>
    <i r="1">
      <x v="73"/>
    </i>
    <i r="1">
      <x v="74"/>
    </i>
    <i>
      <x v="16"/>
    </i>
    <i r="1">
      <x v="75"/>
    </i>
    <i r="1">
      <x v="76"/>
    </i>
    <i r="1">
      <x v="77"/>
    </i>
    <i r="1">
      <x v="78"/>
    </i>
    <i>
      <x v="17"/>
    </i>
    <i r="1">
      <x v="79"/>
    </i>
    <i r="1">
      <x v="80"/>
    </i>
    <i r="1">
      <x v="81"/>
    </i>
    <i r="1">
      <x v="82"/>
    </i>
    <i>
      <x v="18"/>
    </i>
    <i r="1">
      <x v="83"/>
    </i>
    <i r="1">
      <x v="84"/>
    </i>
    <i r="1">
      <x v="85"/>
    </i>
    <i t="grand">
      <x/>
    </i>
  </rowItems>
  <colFields count="1">
    <field x="1"/>
  </colFields>
  <colItems count="10">
    <i>
      <x/>
    </i>
    <i>
      <x v="1"/>
    </i>
    <i>
      <x v="2"/>
    </i>
    <i>
      <x v="3"/>
    </i>
    <i>
      <x v="4"/>
    </i>
    <i>
      <x v="5"/>
    </i>
    <i>
      <x v="6"/>
    </i>
    <i>
      <x v="7"/>
    </i>
    <i>
      <x v="8"/>
    </i>
    <i>
      <x v="9"/>
    </i>
  </colItems>
  <pageFields count="2">
    <pageField fld="0" hier="130" name="[dim_Date_Table].[Top_10_Cal_Year_Indicator].&amp;[True]" cap="TRUE"/>
    <pageField fld="4" hier="97" name="[dim_ANZSIC_3digit].[NFD_2digit_Flag].&amp;[0]" cap="0"/>
  </pageFields>
  <dataFields count="1">
    <dataField name="Fatalities (rate)" fld="5" baseField="3" baseItem="8"/>
  </dataFields>
  <formats count="22">
    <format dxfId="164">
      <pivotArea outline="0" collapsedLevelsAreSubtotals="1" fieldPosition="0"/>
    </format>
    <format dxfId="163">
      <pivotArea dataOnly="0" labelOnly="1" fieldPosition="0">
        <references count="1">
          <reference field="2" count="0"/>
        </references>
      </pivotArea>
    </format>
    <format dxfId="162">
      <pivotArea dataOnly="0" labelOnly="1" grandRow="1" outline="0" fieldPosition="0"/>
    </format>
    <format dxfId="161">
      <pivotArea dataOnly="0" labelOnly="1" fieldPosition="0">
        <references count="2">
          <reference field="2" count="1" selected="0">
            <x v="0"/>
          </reference>
          <reference field="3" count="5">
            <x v="0"/>
            <x v="1"/>
            <x v="2"/>
            <x v="3"/>
            <x v="4"/>
          </reference>
        </references>
      </pivotArea>
    </format>
    <format dxfId="160">
      <pivotArea dataOnly="0" labelOnly="1" fieldPosition="0">
        <references count="2">
          <reference field="2" count="1" selected="0">
            <x v="1"/>
          </reference>
          <reference field="3" count="5">
            <x v="5"/>
            <x v="6"/>
            <x v="7"/>
            <x v="8"/>
            <x v="9"/>
          </reference>
        </references>
      </pivotArea>
    </format>
    <format dxfId="159">
      <pivotArea dataOnly="0" labelOnly="1" fieldPosition="0">
        <references count="2">
          <reference field="2" count="1" selected="0">
            <x v="2"/>
          </reference>
          <reference field="3" count="15">
            <x v="10"/>
            <x v="11"/>
            <x v="12"/>
            <x v="13"/>
            <x v="14"/>
            <x v="15"/>
            <x v="16"/>
            <x v="17"/>
            <x v="18"/>
            <x v="19"/>
            <x v="20"/>
            <x v="21"/>
            <x v="22"/>
            <x v="23"/>
            <x v="24"/>
          </reference>
        </references>
      </pivotArea>
    </format>
    <format dxfId="158">
      <pivotArea dataOnly="0" labelOnly="1" fieldPosition="0">
        <references count="2">
          <reference field="2" count="1" selected="0">
            <x v="3"/>
          </reference>
          <reference field="3" count="4">
            <x v="25"/>
            <x v="26"/>
            <x v="27"/>
            <x v="28"/>
          </reference>
        </references>
      </pivotArea>
    </format>
    <format dxfId="157">
      <pivotArea dataOnly="0" labelOnly="1" fieldPosition="0">
        <references count="2">
          <reference field="2" count="1" selected="0">
            <x v="4"/>
          </reference>
          <reference field="3" count="3">
            <x v="29"/>
            <x v="30"/>
            <x v="31"/>
          </reference>
        </references>
      </pivotArea>
    </format>
    <format dxfId="156">
      <pivotArea dataOnly="0" labelOnly="1" fieldPosition="0">
        <references count="2">
          <reference field="2" count="1" selected="0">
            <x v="5"/>
          </reference>
          <reference field="3" count="6">
            <x v="32"/>
            <x v="33"/>
            <x v="34"/>
            <x v="35"/>
            <x v="36"/>
            <x v="37"/>
          </reference>
        </references>
      </pivotArea>
    </format>
    <format dxfId="155">
      <pivotArea dataOnly="0" labelOnly="1" fieldPosition="0">
        <references count="2">
          <reference field="2" count="1" selected="0">
            <x v="6"/>
          </reference>
          <reference field="3" count="5">
            <x v="38"/>
            <x v="39"/>
            <x v="40"/>
            <x v="41"/>
            <x v="42"/>
          </reference>
        </references>
      </pivotArea>
    </format>
    <format dxfId="154">
      <pivotArea dataOnly="0" labelOnly="1" fieldPosition="0">
        <references count="2">
          <reference field="2" count="1" selected="0">
            <x v="7"/>
          </reference>
          <reference field="3" count="2">
            <x v="43"/>
            <x v="44"/>
          </reference>
        </references>
      </pivotArea>
    </format>
    <format dxfId="153">
      <pivotArea dataOnly="0" labelOnly="1" fieldPosition="0">
        <references count="2">
          <reference field="2" count="1" selected="0">
            <x v="8"/>
          </reference>
          <reference field="3" count="8">
            <x v="45"/>
            <x v="46"/>
            <x v="47"/>
            <x v="48"/>
            <x v="49"/>
            <x v="50"/>
            <x v="51"/>
            <x v="52"/>
          </reference>
        </references>
      </pivotArea>
    </format>
    <format dxfId="152">
      <pivotArea dataOnly="0" labelOnly="1" fieldPosition="0">
        <references count="2">
          <reference field="2" count="1" selected="0">
            <x v="9"/>
          </reference>
          <reference field="3" count="7">
            <x v="53"/>
            <x v="54"/>
            <x v="55"/>
            <x v="56"/>
            <x v="57"/>
            <x v="58"/>
            <x v="59"/>
          </reference>
        </references>
      </pivotArea>
    </format>
    <format dxfId="151">
      <pivotArea dataOnly="0" labelOnly="1" fieldPosition="0">
        <references count="2">
          <reference field="2" count="1" selected="0">
            <x v="10"/>
          </reference>
          <reference field="3" count="3">
            <x v="60"/>
            <x v="61"/>
            <x v="62"/>
          </reference>
        </references>
      </pivotArea>
    </format>
    <format dxfId="150">
      <pivotArea dataOnly="0" labelOnly="1" fieldPosition="0">
        <references count="2">
          <reference field="2" count="1" selected="0">
            <x v="11"/>
          </reference>
          <reference field="3" count="2">
            <x v="63"/>
            <x v="64"/>
          </reference>
        </references>
      </pivotArea>
    </format>
    <format dxfId="149">
      <pivotArea dataOnly="0" labelOnly="1" fieldPosition="0">
        <references count="2">
          <reference field="2" count="1" selected="0">
            <x v="12"/>
          </reference>
          <reference field="3" count="2">
            <x v="65"/>
            <x v="66"/>
          </reference>
        </references>
      </pivotArea>
    </format>
    <format dxfId="148">
      <pivotArea dataOnly="0" labelOnly="1" fieldPosition="0">
        <references count="2">
          <reference field="2" count="1" selected="0">
            <x v="13"/>
          </reference>
          <reference field="3" count="2">
            <x v="67"/>
            <x v="68"/>
          </reference>
        </references>
      </pivotArea>
    </format>
    <format dxfId="147">
      <pivotArea dataOnly="0" labelOnly="1" fieldPosition="0">
        <references count="2">
          <reference field="2" count="1" selected="0">
            <x v="14"/>
          </reference>
          <reference field="3" count="3">
            <x v="69"/>
            <x v="70"/>
            <x v="71"/>
          </reference>
        </references>
      </pivotArea>
    </format>
    <format dxfId="146">
      <pivotArea dataOnly="0" labelOnly="1" fieldPosition="0">
        <references count="2">
          <reference field="2" count="1" selected="0">
            <x v="15"/>
          </reference>
          <reference field="3" count="3">
            <x v="72"/>
            <x v="73"/>
            <x v="74"/>
          </reference>
        </references>
      </pivotArea>
    </format>
    <format dxfId="145">
      <pivotArea dataOnly="0" labelOnly="1" fieldPosition="0">
        <references count="2">
          <reference field="2" count="1" selected="0">
            <x v="16"/>
          </reference>
          <reference field="3" count="4">
            <x v="75"/>
            <x v="76"/>
            <x v="77"/>
            <x v="78"/>
          </reference>
        </references>
      </pivotArea>
    </format>
    <format dxfId="144">
      <pivotArea dataOnly="0" labelOnly="1" fieldPosition="0">
        <references count="2">
          <reference field="2" count="1" selected="0">
            <x v="17"/>
          </reference>
          <reference field="3" count="4">
            <x v="79"/>
            <x v="80"/>
            <x v="81"/>
            <x v="82"/>
          </reference>
        </references>
      </pivotArea>
    </format>
    <format dxfId="143">
      <pivotArea dataOnly="0" labelOnly="1" fieldPosition="0">
        <references count="2">
          <reference field="2" count="1" selected="0">
            <x v="18"/>
          </reference>
          <reference field="3" count="3">
            <x v="83"/>
            <x v="84"/>
            <x v="85"/>
          </reference>
        </references>
      </pivotArea>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82"/>
    <rowHierarchyUsage hierarchyUsage="86"/>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0B26791-5BF7-4A05-9B31-76D23DCA4FBF}" name="PivotTable15" cacheId="319"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13" firstHeaderRow="1" firstDataRow="2" firstDataCol="1" rowPageCount="2" colPageCount="1"/>
  <pivotFields count="7">
    <pivotField allDrilled="1" showAll="0" dataSourceSort="1" defaultAttributeDrillState="1"/>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s>
  <rowFields count="2">
    <field x="1"/>
    <field x="2"/>
  </rowFields>
  <rowItems count="106">
    <i>
      <x/>
    </i>
    <i r="1">
      <x/>
    </i>
    <i r="1">
      <x v="1"/>
    </i>
    <i r="1">
      <x v="2"/>
    </i>
    <i r="1">
      <x v="3"/>
    </i>
    <i r="1">
      <x v="4"/>
    </i>
    <i>
      <x v="1"/>
    </i>
    <i r="1">
      <x v="5"/>
    </i>
    <i r="1">
      <x v="6"/>
    </i>
    <i r="1">
      <x v="7"/>
    </i>
    <i r="1">
      <x v="8"/>
    </i>
    <i r="1">
      <x v="9"/>
    </i>
    <i>
      <x v="2"/>
    </i>
    <i r="1">
      <x v="10"/>
    </i>
    <i r="1">
      <x v="11"/>
    </i>
    <i r="1">
      <x v="12"/>
    </i>
    <i r="1">
      <x v="13"/>
    </i>
    <i r="1">
      <x v="14"/>
    </i>
    <i r="1">
      <x v="15"/>
    </i>
    <i r="1">
      <x v="16"/>
    </i>
    <i r="1">
      <x v="17"/>
    </i>
    <i r="1">
      <x v="18"/>
    </i>
    <i r="1">
      <x v="19"/>
    </i>
    <i r="1">
      <x v="20"/>
    </i>
    <i r="1">
      <x v="21"/>
    </i>
    <i r="1">
      <x v="22"/>
    </i>
    <i r="1">
      <x v="23"/>
    </i>
    <i r="1">
      <x v="24"/>
    </i>
    <i>
      <x v="3"/>
    </i>
    <i r="1">
      <x v="25"/>
    </i>
    <i r="1">
      <x v="26"/>
    </i>
    <i r="1">
      <x v="27"/>
    </i>
    <i r="1">
      <x v="28"/>
    </i>
    <i>
      <x v="4"/>
    </i>
    <i r="1">
      <x v="29"/>
    </i>
    <i r="1">
      <x v="30"/>
    </i>
    <i r="1">
      <x v="31"/>
    </i>
    <i>
      <x v="5"/>
    </i>
    <i r="1">
      <x v="32"/>
    </i>
    <i r="1">
      <x v="33"/>
    </i>
    <i r="1">
      <x v="34"/>
    </i>
    <i r="1">
      <x v="35"/>
    </i>
    <i r="1">
      <x v="36"/>
    </i>
    <i r="1">
      <x v="37"/>
    </i>
    <i>
      <x v="6"/>
    </i>
    <i r="1">
      <x v="38"/>
    </i>
    <i r="1">
      <x v="39"/>
    </i>
    <i r="1">
      <x v="40"/>
    </i>
    <i r="1">
      <x v="41"/>
    </i>
    <i r="1">
      <x v="42"/>
    </i>
    <i>
      <x v="7"/>
    </i>
    <i r="1">
      <x v="43"/>
    </i>
    <i r="1">
      <x v="44"/>
    </i>
    <i>
      <x v="8"/>
    </i>
    <i r="1">
      <x v="45"/>
    </i>
    <i r="1">
      <x v="46"/>
    </i>
    <i r="1">
      <x v="47"/>
    </i>
    <i r="1">
      <x v="48"/>
    </i>
    <i r="1">
      <x v="49"/>
    </i>
    <i r="1">
      <x v="50"/>
    </i>
    <i r="1">
      <x v="51"/>
    </i>
    <i r="1">
      <x v="52"/>
    </i>
    <i>
      <x v="9"/>
    </i>
    <i r="1">
      <x v="53"/>
    </i>
    <i r="1">
      <x v="54"/>
    </i>
    <i r="1">
      <x v="55"/>
    </i>
    <i r="1">
      <x v="56"/>
    </i>
    <i r="1">
      <x v="57"/>
    </i>
    <i r="1">
      <x v="58"/>
    </i>
    <i r="1">
      <x v="59"/>
    </i>
    <i>
      <x v="10"/>
    </i>
    <i r="1">
      <x v="60"/>
    </i>
    <i r="1">
      <x v="61"/>
    </i>
    <i r="1">
      <x v="62"/>
    </i>
    <i>
      <x v="11"/>
    </i>
    <i r="1">
      <x v="63"/>
    </i>
    <i r="1">
      <x v="64"/>
    </i>
    <i>
      <x v="12"/>
    </i>
    <i r="1">
      <x v="65"/>
    </i>
    <i r="1">
      <x v="66"/>
    </i>
    <i>
      <x v="13"/>
    </i>
    <i r="1">
      <x v="67"/>
    </i>
    <i r="1">
      <x v="68"/>
    </i>
    <i>
      <x v="14"/>
    </i>
    <i r="1">
      <x v="69"/>
    </i>
    <i r="1">
      <x v="70"/>
    </i>
    <i r="1">
      <x v="71"/>
    </i>
    <i>
      <x v="15"/>
    </i>
    <i r="1">
      <x v="72"/>
    </i>
    <i r="1">
      <x v="73"/>
    </i>
    <i r="1">
      <x v="74"/>
    </i>
    <i>
      <x v="16"/>
    </i>
    <i r="1">
      <x v="75"/>
    </i>
    <i r="1">
      <x v="76"/>
    </i>
    <i r="1">
      <x v="77"/>
    </i>
    <i r="1">
      <x v="78"/>
    </i>
    <i>
      <x v="17"/>
    </i>
    <i r="1">
      <x v="79"/>
    </i>
    <i r="1">
      <x v="80"/>
    </i>
    <i r="1">
      <x v="81"/>
    </i>
    <i r="1">
      <x v="82"/>
    </i>
    <i>
      <x v="18"/>
    </i>
    <i r="1">
      <x v="83"/>
    </i>
    <i r="1">
      <x v="84"/>
    </i>
    <i r="1">
      <x v="85"/>
    </i>
    <i t="grand">
      <x/>
    </i>
  </rowItems>
  <colFields count="1">
    <field x="5"/>
  </colFields>
  <colItems count="10">
    <i>
      <x/>
    </i>
    <i>
      <x v="1"/>
    </i>
    <i>
      <x v="2"/>
    </i>
    <i>
      <x v="3"/>
    </i>
    <i>
      <x v="4"/>
    </i>
    <i>
      <x v="5"/>
    </i>
    <i>
      <x v="6"/>
    </i>
    <i>
      <x v="7"/>
    </i>
    <i>
      <x v="8"/>
    </i>
    <i>
      <x v="9"/>
    </i>
  </colItems>
  <pageFields count="2">
    <pageField fld="4" hier="131" name="[dim_Date_Table].[Top_10_Fin_Year_Indicator].&amp;[True]" cap="TRUE"/>
    <pageField fld="3" hier="97" name="[dim_ANZSIC_3digit].[NFD_2digit_Flag].&amp;[0]" cap="0"/>
  </pageFields>
  <dataFields count="1">
    <dataField fld="6" baseField="0" baseItem="0"/>
  </dataFields>
  <formats count="22">
    <format dxfId="142">
      <pivotArea outline="0" collapsedLevelsAreSubtotals="1" fieldPosition="0"/>
    </format>
    <format dxfId="141">
      <pivotArea dataOnly="0" labelOnly="1" fieldPosition="0">
        <references count="1">
          <reference field="1" count="0"/>
        </references>
      </pivotArea>
    </format>
    <format dxfId="140">
      <pivotArea dataOnly="0" labelOnly="1" grandRow="1" outline="0" fieldPosition="0"/>
    </format>
    <format dxfId="139">
      <pivotArea dataOnly="0" labelOnly="1" fieldPosition="0">
        <references count="2">
          <reference field="1" count="1" selected="0">
            <x v="0"/>
          </reference>
          <reference field="2" count="5">
            <x v="0"/>
            <x v="1"/>
            <x v="2"/>
            <x v="3"/>
            <x v="4"/>
          </reference>
        </references>
      </pivotArea>
    </format>
    <format dxfId="138">
      <pivotArea dataOnly="0" labelOnly="1" fieldPosition="0">
        <references count="2">
          <reference field="1" count="1" selected="0">
            <x v="1"/>
          </reference>
          <reference field="2" count="5">
            <x v="5"/>
            <x v="6"/>
            <x v="7"/>
            <x v="8"/>
            <x v="9"/>
          </reference>
        </references>
      </pivotArea>
    </format>
    <format dxfId="137">
      <pivotArea dataOnly="0" labelOnly="1" fieldPosition="0">
        <references count="2">
          <reference field="1" count="1" selected="0">
            <x v="2"/>
          </reference>
          <reference field="2" count="15">
            <x v="10"/>
            <x v="11"/>
            <x v="12"/>
            <x v="13"/>
            <x v="14"/>
            <x v="15"/>
            <x v="16"/>
            <x v="17"/>
            <x v="18"/>
            <x v="19"/>
            <x v="20"/>
            <x v="21"/>
            <x v="22"/>
            <x v="23"/>
            <x v="24"/>
          </reference>
        </references>
      </pivotArea>
    </format>
    <format dxfId="136">
      <pivotArea dataOnly="0" labelOnly="1" fieldPosition="0">
        <references count="2">
          <reference field="1" count="1" selected="0">
            <x v="3"/>
          </reference>
          <reference field="2" count="4">
            <x v="25"/>
            <x v="26"/>
            <x v="27"/>
            <x v="28"/>
          </reference>
        </references>
      </pivotArea>
    </format>
    <format dxfId="135">
      <pivotArea dataOnly="0" labelOnly="1" fieldPosition="0">
        <references count="2">
          <reference field="1" count="1" selected="0">
            <x v="4"/>
          </reference>
          <reference field="2" count="3">
            <x v="29"/>
            <x v="30"/>
            <x v="31"/>
          </reference>
        </references>
      </pivotArea>
    </format>
    <format dxfId="134">
      <pivotArea dataOnly="0" labelOnly="1" fieldPosition="0">
        <references count="2">
          <reference field="1" count="1" selected="0">
            <x v="5"/>
          </reference>
          <reference field="2" count="6">
            <x v="32"/>
            <x v="33"/>
            <x v="34"/>
            <x v="35"/>
            <x v="36"/>
            <x v="37"/>
          </reference>
        </references>
      </pivotArea>
    </format>
    <format dxfId="133">
      <pivotArea dataOnly="0" labelOnly="1" fieldPosition="0">
        <references count="2">
          <reference field="1" count="1" selected="0">
            <x v="6"/>
          </reference>
          <reference field="2" count="5">
            <x v="38"/>
            <x v="39"/>
            <x v="40"/>
            <x v="41"/>
            <x v="42"/>
          </reference>
        </references>
      </pivotArea>
    </format>
    <format dxfId="132">
      <pivotArea dataOnly="0" labelOnly="1" fieldPosition="0">
        <references count="2">
          <reference field="1" count="1" selected="0">
            <x v="7"/>
          </reference>
          <reference field="2" count="2">
            <x v="43"/>
            <x v="44"/>
          </reference>
        </references>
      </pivotArea>
    </format>
    <format dxfId="131">
      <pivotArea dataOnly="0" labelOnly="1" fieldPosition="0">
        <references count="2">
          <reference field="1" count="1" selected="0">
            <x v="8"/>
          </reference>
          <reference field="2" count="8">
            <x v="45"/>
            <x v="46"/>
            <x v="47"/>
            <x v="48"/>
            <x v="49"/>
            <x v="50"/>
            <x v="51"/>
            <x v="52"/>
          </reference>
        </references>
      </pivotArea>
    </format>
    <format dxfId="130">
      <pivotArea dataOnly="0" labelOnly="1" fieldPosition="0">
        <references count="2">
          <reference field="1" count="1" selected="0">
            <x v="9"/>
          </reference>
          <reference field="2" count="7">
            <x v="53"/>
            <x v="54"/>
            <x v="55"/>
            <x v="56"/>
            <x v="57"/>
            <x v="58"/>
            <x v="59"/>
          </reference>
        </references>
      </pivotArea>
    </format>
    <format dxfId="129">
      <pivotArea dataOnly="0" labelOnly="1" fieldPosition="0">
        <references count="2">
          <reference field="1" count="1" selected="0">
            <x v="10"/>
          </reference>
          <reference field="2" count="3">
            <x v="60"/>
            <x v="61"/>
            <x v="62"/>
          </reference>
        </references>
      </pivotArea>
    </format>
    <format dxfId="128">
      <pivotArea dataOnly="0" labelOnly="1" fieldPosition="0">
        <references count="2">
          <reference field="1" count="1" selected="0">
            <x v="11"/>
          </reference>
          <reference field="2" count="2">
            <x v="63"/>
            <x v="64"/>
          </reference>
        </references>
      </pivotArea>
    </format>
    <format dxfId="127">
      <pivotArea dataOnly="0" labelOnly="1" fieldPosition="0">
        <references count="2">
          <reference field="1" count="1" selected="0">
            <x v="12"/>
          </reference>
          <reference field="2" count="2">
            <x v="65"/>
            <x v="66"/>
          </reference>
        </references>
      </pivotArea>
    </format>
    <format dxfId="126">
      <pivotArea dataOnly="0" labelOnly="1" fieldPosition="0">
        <references count="2">
          <reference field="1" count="1" selected="0">
            <x v="13"/>
          </reference>
          <reference field="2" count="2">
            <x v="67"/>
            <x v="68"/>
          </reference>
        </references>
      </pivotArea>
    </format>
    <format dxfId="125">
      <pivotArea dataOnly="0" labelOnly="1" fieldPosition="0">
        <references count="2">
          <reference field="1" count="1" selected="0">
            <x v="14"/>
          </reference>
          <reference field="2" count="3">
            <x v="69"/>
            <x v="70"/>
            <x v="71"/>
          </reference>
        </references>
      </pivotArea>
    </format>
    <format dxfId="124">
      <pivotArea dataOnly="0" labelOnly="1" fieldPosition="0">
        <references count="2">
          <reference field="1" count="1" selected="0">
            <x v="15"/>
          </reference>
          <reference field="2" count="3">
            <x v="72"/>
            <x v="73"/>
            <x v="74"/>
          </reference>
        </references>
      </pivotArea>
    </format>
    <format dxfId="123">
      <pivotArea dataOnly="0" labelOnly="1" fieldPosition="0">
        <references count="2">
          <reference field="1" count="1" selected="0">
            <x v="16"/>
          </reference>
          <reference field="2" count="4">
            <x v="75"/>
            <x v="76"/>
            <x v="77"/>
            <x v="78"/>
          </reference>
        </references>
      </pivotArea>
    </format>
    <format dxfId="122">
      <pivotArea dataOnly="0" labelOnly="1" fieldPosition="0">
        <references count="2">
          <reference field="1" count="1" selected="0">
            <x v="17"/>
          </reference>
          <reference field="2" count="4">
            <x v="79"/>
            <x v="80"/>
            <x v="81"/>
            <x v="82"/>
          </reference>
        </references>
      </pivotArea>
    </format>
    <format dxfId="121">
      <pivotArea dataOnly="0" labelOnly="1" fieldPosition="0">
        <references count="2">
          <reference field="1" count="1" selected="0">
            <x v="18"/>
          </reference>
          <reference field="2" count="3">
            <x v="83"/>
            <x v="84"/>
            <x v="85"/>
          </reference>
        </references>
      </pivotArea>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82"/>
    <rowHierarchyUsage hierarchyUsage="86"/>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90B3B03-EF10-46E0-BECD-1DEC206572D8}" name="PivotTable16" cacheId="316"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13" firstHeaderRow="1" firstDataRow="2" firstDataCol="1" rowPageCount="2" colPageCount="1"/>
  <pivotFields count="7">
    <pivotField allDrilled="1" showAll="0" dataSourceSort="1" defaultAttributeDrillState="1"/>
    <pivotField axis="axisRow"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xis="axisRow"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s>
  <rowFields count="2">
    <field x="1"/>
    <field x="2"/>
  </rowFields>
  <rowItems count="106">
    <i>
      <x/>
    </i>
    <i r="1">
      <x/>
    </i>
    <i r="1">
      <x v="1"/>
    </i>
    <i r="1">
      <x v="2"/>
    </i>
    <i r="1">
      <x v="3"/>
    </i>
    <i r="1">
      <x v="4"/>
    </i>
    <i>
      <x v="1"/>
    </i>
    <i r="1">
      <x v="5"/>
    </i>
    <i r="1">
      <x v="6"/>
    </i>
    <i r="1">
      <x v="7"/>
    </i>
    <i r="1">
      <x v="8"/>
    </i>
    <i r="1">
      <x v="9"/>
    </i>
    <i>
      <x v="2"/>
    </i>
    <i r="1">
      <x v="10"/>
    </i>
    <i r="1">
      <x v="11"/>
    </i>
    <i r="1">
      <x v="12"/>
    </i>
    <i r="1">
      <x v="13"/>
    </i>
    <i r="1">
      <x v="14"/>
    </i>
    <i r="1">
      <x v="15"/>
    </i>
    <i r="1">
      <x v="16"/>
    </i>
    <i r="1">
      <x v="17"/>
    </i>
    <i r="1">
      <x v="18"/>
    </i>
    <i r="1">
      <x v="19"/>
    </i>
    <i r="1">
      <x v="20"/>
    </i>
    <i r="1">
      <x v="21"/>
    </i>
    <i r="1">
      <x v="22"/>
    </i>
    <i r="1">
      <x v="23"/>
    </i>
    <i r="1">
      <x v="24"/>
    </i>
    <i>
      <x v="3"/>
    </i>
    <i r="1">
      <x v="25"/>
    </i>
    <i r="1">
      <x v="26"/>
    </i>
    <i r="1">
      <x v="27"/>
    </i>
    <i r="1">
      <x v="28"/>
    </i>
    <i>
      <x v="4"/>
    </i>
    <i r="1">
      <x v="29"/>
    </i>
    <i r="1">
      <x v="30"/>
    </i>
    <i r="1">
      <x v="31"/>
    </i>
    <i>
      <x v="5"/>
    </i>
    <i r="1">
      <x v="32"/>
    </i>
    <i r="1">
      <x v="33"/>
    </i>
    <i r="1">
      <x v="34"/>
    </i>
    <i r="1">
      <x v="35"/>
    </i>
    <i r="1">
      <x v="36"/>
    </i>
    <i r="1">
      <x v="37"/>
    </i>
    <i>
      <x v="6"/>
    </i>
    <i r="1">
      <x v="38"/>
    </i>
    <i r="1">
      <x v="39"/>
    </i>
    <i r="1">
      <x v="40"/>
    </i>
    <i r="1">
      <x v="41"/>
    </i>
    <i r="1">
      <x v="42"/>
    </i>
    <i>
      <x v="7"/>
    </i>
    <i r="1">
      <x v="43"/>
    </i>
    <i r="1">
      <x v="44"/>
    </i>
    <i>
      <x v="8"/>
    </i>
    <i r="1">
      <x v="45"/>
    </i>
    <i r="1">
      <x v="46"/>
    </i>
    <i r="1">
      <x v="47"/>
    </i>
    <i r="1">
      <x v="48"/>
    </i>
    <i r="1">
      <x v="49"/>
    </i>
    <i r="1">
      <x v="50"/>
    </i>
    <i r="1">
      <x v="51"/>
    </i>
    <i r="1">
      <x v="52"/>
    </i>
    <i>
      <x v="9"/>
    </i>
    <i r="1">
      <x v="53"/>
    </i>
    <i r="1">
      <x v="54"/>
    </i>
    <i r="1">
      <x v="55"/>
    </i>
    <i r="1">
      <x v="56"/>
    </i>
    <i r="1">
      <x v="57"/>
    </i>
    <i r="1">
      <x v="58"/>
    </i>
    <i r="1">
      <x v="59"/>
    </i>
    <i>
      <x v="10"/>
    </i>
    <i r="1">
      <x v="60"/>
    </i>
    <i r="1">
      <x v="61"/>
    </i>
    <i r="1">
      <x v="62"/>
    </i>
    <i>
      <x v="11"/>
    </i>
    <i r="1">
      <x v="63"/>
    </i>
    <i r="1">
      <x v="64"/>
    </i>
    <i>
      <x v="12"/>
    </i>
    <i r="1">
      <x v="65"/>
    </i>
    <i r="1">
      <x v="66"/>
    </i>
    <i>
      <x v="13"/>
    </i>
    <i r="1">
      <x v="67"/>
    </i>
    <i r="1">
      <x v="68"/>
    </i>
    <i>
      <x v="14"/>
    </i>
    <i r="1">
      <x v="69"/>
    </i>
    <i r="1">
      <x v="70"/>
    </i>
    <i r="1">
      <x v="71"/>
    </i>
    <i>
      <x v="15"/>
    </i>
    <i r="1">
      <x v="72"/>
    </i>
    <i r="1">
      <x v="73"/>
    </i>
    <i r="1">
      <x v="74"/>
    </i>
    <i>
      <x v="16"/>
    </i>
    <i r="1">
      <x v="75"/>
    </i>
    <i r="1">
      <x v="76"/>
    </i>
    <i r="1">
      <x v="77"/>
    </i>
    <i r="1">
      <x v="78"/>
    </i>
    <i>
      <x v="17"/>
    </i>
    <i r="1">
      <x v="79"/>
    </i>
    <i r="1">
      <x v="80"/>
    </i>
    <i r="1">
      <x v="81"/>
    </i>
    <i r="1">
      <x v="82"/>
    </i>
    <i>
      <x v="18"/>
    </i>
    <i r="1">
      <x v="83"/>
    </i>
    <i r="1">
      <x v="84"/>
    </i>
    <i r="1">
      <x v="85"/>
    </i>
    <i t="grand">
      <x/>
    </i>
  </rowItems>
  <colFields count="1">
    <field x="5"/>
  </colFields>
  <colItems count="10">
    <i>
      <x/>
    </i>
    <i>
      <x v="1"/>
    </i>
    <i>
      <x v="2"/>
    </i>
    <i>
      <x v="3"/>
    </i>
    <i>
      <x v="4"/>
    </i>
    <i>
      <x v="5"/>
    </i>
    <i>
      <x v="6"/>
    </i>
    <i>
      <x v="7"/>
    </i>
    <i>
      <x v="8"/>
    </i>
    <i>
      <x v="9"/>
    </i>
  </colItems>
  <pageFields count="2">
    <pageField fld="4" hier="131" name="[dim_Date_Table].[Top_10_Fin_Year_Indicator].&amp;[True]" cap="TRUE"/>
    <pageField fld="3" hier="97" name="[dim_ANZSIC_3digit].[NFD_2digit_Flag].&amp;[0]" cap="0"/>
  </pageFields>
  <dataFields count="1">
    <dataField name="Fatalities (rate)" fld="6" baseField="2" baseItem="2"/>
  </dataFields>
  <formats count="22">
    <format dxfId="120">
      <pivotArea outline="0" collapsedLevelsAreSubtotals="1" fieldPosition="0"/>
    </format>
    <format dxfId="119">
      <pivotArea dataOnly="0" labelOnly="1" fieldPosition="0">
        <references count="1">
          <reference field="1" count="0"/>
        </references>
      </pivotArea>
    </format>
    <format dxfId="118">
      <pivotArea dataOnly="0" labelOnly="1" grandRow="1" outline="0" fieldPosition="0"/>
    </format>
    <format dxfId="117">
      <pivotArea dataOnly="0" labelOnly="1" fieldPosition="0">
        <references count="2">
          <reference field="1" count="1" selected="0">
            <x v="0"/>
          </reference>
          <reference field="2" count="5">
            <x v="0"/>
            <x v="1"/>
            <x v="2"/>
            <x v="3"/>
            <x v="4"/>
          </reference>
        </references>
      </pivotArea>
    </format>
    <format dxfId="116">
      <pivotArea dataOnly="0" labelOnly="1" fieldPosition="0">
        <references count="2">
          <reference field="1" count="1" selected="0">
            <x v="1"/>
          </reference>
          <reference field="2" count="5">
            <x v="5"/>
            <x v="6"/>
            <x v="7"/>
            <x v="8"/>
            <x v="9"/>
          </reference>
        </references>
      </pivotArea>
    </format>
    <format dxfId="115">
      <pivotArea dataOnly="0" labelOnly="1" fieldPosition="0">
        <references count="2">
          <reference field="1" count="1" selected="0">
            <x v="2"/>
          </reference>
          <reference field="2" count="15">
            <x v="10"/>
            <x v="11"/>
            <x v="12"/>
            <x v="13"/>
            <x v="14"/>
            <x v="15"/>
            <x v="16"/>
            <x v="17"/>
            <x v="18"/>
            <x v="19"/>
            <x v="20"/>
            <x v="21"/>
            <x v="22"/>
            <x v="23"/>
            <x v="24"/>
          </reference>
        </references>
      </pivotArea>
    </format>
    <format dxfId="114">
      <pivotArea dataOnly="0" labelOnly="1" fieldPosition="0">
        <references count="2">
          <reference field="1" count="1" selected="0">
            <x v="3"/>
          </reference>
          <reference field="2" count="4">
            <x v="25"/>
            <x v="26"/>
            <x v="27"/>
            <x v="28"/>
          </reference>
        </references>
      </pivotArea>
    </format>
    <format dxfId="113">
      <pivotArea dataOnly="0" labelOnly="1" fieldPosition="0">
        <references count="2">
          <reference field="1" count="1" selected="0">
            <x v="4"/>
          </reference>
          <reference field="2" count="3">
            <x v="29"/>
            <x v="30"/>
            <x v="31"/>
          </reference>
        </references>
      </pivotArea>
    </format>
    <format dxfId="112">
      <pivotArea dataOnly="0" labelOnly="1" fieldPosition="0">
        <references count="2">
          <reference field="1" count="1" selected="0">
            <x v="5"/>
          </reference>
          <reference field="2" count="6">
            <x v="32"/>
            <x v="33"/>
            <x v="34"/>
            <x v="35"/>
            <x v="36"/>
            <x v="37"/>
          </reference>
        </references>
      </pivotArea>
    </format>
    <format dxfId="111">
      <pivotArea dataOnly="0" labelOnly="1" fieldPosition="0">
        <references count="2">
          <reference field="1" count="1" selected="0">
            <x v="6"/>
          </reference>
          <reference field="2" count="5">
            <x v="38"/>
            <x v="39"/>
            <x v="40"/>
            <x v="41"/>
            <x v="42"/>
          </reference>
        </references>
      </pivotArea>
    </format>
    <format dxfId="110">
      <pivotArea dataOnly="0" labelOnly="1" fieldPosition="0">
        <references count="2">
          <reference field="1" count="1" selected="0">
            <x v="7"/>
          </reference>
          <reference field="2" count="2">
            <x v="43"/>
            <x v="44"/>
          </reference>
        </references>
      </pivotArea>
    </format>
    <format dxfId="109">
      <pivotArea dataOnly="0" labelOnly="1" fieldPosition="0">
        <references count="2">
          <reference field="1" count="1" selected="0">
            <x v="8"/>
          </reference>
          <reference field="2" count="8">
            <x v="45"/>
            <x v="46"/>
            <x v="47"/>
            <x v="48"/>
            <x v="49"/>
            <x v="50"/>
            <x v="51"/>
            <x v="52"/>
          </reference>
        </references>
      </pivotArea>
    </format>
    <format dxfId="108">
      <pivotArea dataOnly="0" labelOnly="1" fieldPosition="0">
        <references count="2">
          <reference field="1" count="1" selected="0">
            <x v="9"/>
          </reference>
          <reference field="2" count="7">
            <x v="53"/>
            <x v="54"/>
            <x v="55"/>
            <x v="56"/>
            <x v="57"/>
            <x v="58"/>
            <x v="59"/>
          </reference>
        </references>
      </pivotArea>
    </format>
    <format dxfId="107">
      <pivotArea dataOnly="0" labelOnly="1" fieldPosition="0">
        <references count="2">
          <reference field="1" count="1" selected="0">
            <x v="10"/>
          </reference>
          <reference field="2" count="3">
            <x v="60"/>
            <x v="61"/>
            <x v="62"/>
          </reference>
        </references>
      </pivotArea>
    </format>
    <format dxfId="106">
      <pivotArea dataOnly="0" labelOnly="1" fieldPosition="0">
        <references count="2">
          <reference field="1" count="1" selected="0">
            <x v="11"/>
          </reference>
          <reference field="2" count="2">
            <x v="63"/>
            <x v="64"/>
          </reference>
        </references>
      </pivotArea>
    </format>
    <format dxfId="105">
      <pivotArea dataOnly="0" labelOnly="1" fieldPosition="0">
        <references count="2">
          <reference field="1" count="1" selected="0">
            <x v="12"/>
          </reference>
          <reference field="2" count="2">
            <x v="65"/>
            <x v="66"/>
          </reference>
        </references>
      </pivotArea>
    </format>
    <format dxfId="104">
      <pivotArea dataOnly="0" labelOnly="1" fieldPosition="0">
        <references count="2">
          <reference field="1" count="1" selected="0">
            <x v="13"/>
          </reference>
          <reference field="2" count="2">
            <x v="67"/>
            <x v="68"/>
          </reference>
        </references>
      </pivotArea>
    </format>
    <format dxfId="103">
      <pivotArea dataOnly="0" labelOnly="1" fieldPosition="0">
        <references count="2">
          <reference field="1" count="1" selected="0">
            <x v="14"/>
          </reference>
          <reference field="2" count="3">
            <x v="69"/>
            <x v="70"/>
            <x v="71"/>
          </reference>
        </references>
      </pivotArea>
    </format>
    <format dxfId="102">
      <pivotArea dataOnly="0" labelOnly="1" fieldPosition="0">
        <references count="2">
          <reference field="1" count="1" selected="0">
            <x v="15"/>
          </reference>
          <reference field="2" count="3">
            <x v="72"/>
            <x v="73"/>
            <x v="74"/>
          </reference>
        </references>
      </pivotArea>
    </format>
    <format dxfId="101">
      <pivotArea dataOnly="0" labelOnly="1" fieldPosition="0">
        <references count="2">
          <reference field="1" count="1" selected="0">
            <x v="16"/>
          </reference>
          <reference field="2" count="4">
            <x v="75"/>
            <x v="76"/>
            <x v="77"/>
            <x v="78"/>
          </reference>
        </references>
      </pivotArea>
    </format>
    <format dxfId="100">
      <pivotArea dataOnly="0" labelOnly="1" fieldPosition="0">
        <references count="2">
          <reference field="1" count="1" selected="0">
            <x v="17"/>
          </reference>
          <reference field="2" count="4">
            <x v="79"/>
            <x v="80"/>
            <x v="81"/>
            <x v="82"/>
          </reference>
        </references>
      </pivotArea>
    </format>
    <format dxfId="99">
      <pivotArea dataOnly="0" labelOnly="1" fieldPosition="0">
        <references count="2">
          <reference field="1" count="1" selected="0">
            <x v="18"/>
          </reference>
          <reference field="2" count="3">
            <x v="83"/>
            <x v="84"/>
            <x v="85"/>
          </reference>
        </references>
      </pivotArea>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82"/>
    <rowHierarchyUsage hierarchyUsage="86"/>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E437F0BC-ECD7-4EA2-B1F1-A3BD4F4EDB3A}" name="TIFModel" cacheId="320"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59" firstHeaderRow="1" firstDataRow="2" firstDataCol="1" rowPageCount="2"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axis="axisPage" allDrilled="1" showAll="0" dataSourceSort="1" defaultAttributeDrillState="1">
      <items count="1">
        <item t="default"/>
      </items>
    </pivotField>
  </pivotFields>
  <rowFields count="2">
    <field x="5"/>
    <field x="6"/>
  </rowFields>
  <rowItems count="52">
    <i>
      <x/>
    </i>
    <i r="1">
      <x/>
    </i>
    <i r="1">
      <x v="1"/>
    </i>
    <i r="1">
      <x v="2"/>
    </i>
    <i r="1">
      <x v="3"/>
    </i>
    <i>
      <x v="1"/>
    </i>
    <i r="1">
      <x v="4"/>
    </i>
    <i r="1">
      <x v="5"/>
    </i>
    <i r="1">
      <x v="6"/>
    </i>
    <i r="1">
      <x v="7"/>
    </i>
    <i r="1">
      <x v="8"/>
    </i>
    <i r="1">
      <x v="9"/>
    </i>
    <i r="1">
      <x v="10"/>
    </i>
    <i>
      <x v="2"/>
    </i>
    <i r="1">
      <x v="11"/>
    </i>
    <i r="1">
      <x v="12"/>
    </i>
    <i r="1">
      <x v="13"/>
    </i>
    <i r="1">
      <x v="14"/>
    </i>
    <i r="1">
      <x v="15"/>
    </i>
    <i r="1">
      <x v="16"/>
    </i>
    <i r="1">
      <x v="17"/>
    </i>
    <i>
      <x v="3"/>
    </i>
    <i r="1">
      <x v="18"/>
    </i>
    <i r="1">
      <x v="19"/>
    </i>
    <i r="1">
      <x v="20"/>
    </i>
    <i r="1">
      <x v="21"/>
    </i>
    <i r="1">
      <x v="22"/>
    </i>
    <i>
      <x v="4"/>
    </i>
    <i r="1">
      <x v="23"/>
    </i>
    <i r="1">
      <x v="24"/>
    </i>
    <i r="1">
      <x v="25"/>
    </i>
    <i r="1">
      <x v="26"/>
    </i>
    <i r="1">
      <x v="27"/>
    </i>
    <i r="1">
      <x v="28"/>
    </i>
    <i r="1">
      <x v="29"/>
    </i>
    <i>
      <x v="5"/>
    </i>
    <i r="1">
      <x v="30"/>
    </i>
    <i r="1">
      <x v="31"/>
    </i>
    <i r="1">
      <x v="32"/>
    </i>
    <i>
      <x v="6"/>
    </i>
    <i r="1">
      <x v="33"/>
    </i>
    <i r="1">
      <x v="34"/>
    </i>
    <i r="1">
      <x v="35"/>
    </i>
    <i r="1">
      <x v="36"/>
    </i>
    <i>
      <x v="7"/>
    </i>
    <i r="1">
      <x v="37"/>
    </i>
    <i r="1">
      <x v="38"/>
    </i>
    <i r="1">
      <x v="39"/>
    </i>
    <i r="1">
      <x v="40"/>
    </i>
    <i r="1">
      <x v="41"/>
    </i>
    <i r="1">
      <x v="42"/>
    </i>
    <i t="grand">
      <x/>
    </i>
  </rowItems>
  <colFields count="1">
    <field x="1"/>
  </colFields>
  <colItems count="10">
    <i>
      <x/>
    </i>
    <i>
      <x v="1"/>
    </i>
    <i>
      <x v="2"/>
    </i>
    <i>
      <x v="3"/>
    </i>
    <i>
      <x v="4"/>
    </i>
    <i>
      <x v="5"/>
    </i>
    <i>
      <x v="6"/>
    </i>
    <i>
      <x v="7"/>
    </i>
    <i>
      <x v="8"/>
    </i>
    <i>
      <x v="9"/>
    </i>
  </colItems>
  <pageFields count="2">
    <pageField fld="0" hier="130" name="[dim_Date_Table].[Top_10_Cal_Year_Indicator].&amp;[True]" cap="TRUE"/>
    <pageField fld="7" hier="48" name="[dim_ANZSCO].[NFD_2digit_Flag].&amp;[0]" cap="0"/>
  </pageFields>
  <dataFields count="1">
    <dataField name="Fatalities (count)" fld="4" baseField="2" baseItem="0"/>
  </dataFields>
  <formats count="3">
    <format dxfId="98">
      <pivotArea outline="0" collapsedLevelsAreSubtotals="1" fieldPosition="0"/>
    </format>
    <format dxfId="97">
      <pivotArea outline="0" collapsedLevelsAreSubtotals="1" fieldPosition="0"/>
    </format>
    <format dxfId="96">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ANZSCO].[NFD_2digit_Flag].&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
    <rowHierarchyUsage hierarchyUsage="33"/>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E860A700-637E-4473-9DA3-7A80005C94FC}" name="PivotTable14" cacheId="321"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59" firstHeaderRow="1" firstDataRow="2" firstDataCol="1" rowPageCount="2"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Row" allDrilled="1" showAll="0" defaultAttributeDrillState="1">
      <items count="9">
        <item s="1" x="0"/>
        <item s="1" x="1"/>
        <item s="1" x="2"/>
        <item s="1" x="3"/>
        <item s="1" x="4"/>
        <item s="1" x="5"/>
        <item s="1" x="6"/>
        <item s="1" x="7"/>
        <item t="default"/>
      </items>
    </pivotField>
    <pivotField axis="axisRow" allDrilled="1" showAll="0" dataSourceSort="1" defaultAttributeDrillState="1">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axis="axisPage" allDrilled="1" showAll="0" dataSourceSort="1" defaultAttributeDrillState="1">
      <items count="1">
        <item t="default"/>
      </items>
    </pivotField>
    <pivotField dataField="1" showAll="0"/>
  </pivotFields>
  <rowFields count="2">
    <field x="4"/>
    <field x="5"/>
  </rowFields>
  <rowItems count="52">
    <i>
      <x/>
    </i>
    <i r="1">
      <x/>
    </i>
    <i r="1">
      <x v="1"/>
    </i>
    <i r="1">
      <x v="2"/>
    </i>
    <i r="1">
      <x v="3"/>
    </i>
    <i>
      <x v="1"/>
    </i>
    <i r="1">
      <x v="4"/>
    </i>
    <i r="1">
      <x v="5"/>
    </i>
    <i r="1">
      <x v="6"/>
    </i>
    <i r="1">
      <x v="7"/>
    </i>
    <i r="1">
      <x v="8"/>
    </i>
    <i r="1">
      <x v="9"/>
    </i>
    <i r="1">
      <x v="10"/>
    </i>
    <i>
      <x v="2"/>
    </i>
    <i r="1">
      <x v="11"/>
    </i>
    <i r="1">
      <x v="12"/>
    </i>
    <i r="1">
      <x v="13"/>
    </i>
    <i r="1">
      <x v="14"/>
    </i>
    <i r="1">
      <x v="15"/>
    </i>
    <i r="1">
      <x v="16"/>
    </i>
    <i r="1">
      <x v="17"/>
    </i>
    <i>
      <x v="3"/>
    </i>
    <i r="1">
      <x v="18"/>
    </i>
    <i r="1">
      <x v="19"/>
    </i>
    <i r="1">
      <x v="20"/>
    </i>
    <i r="1">
      <x v="21"/>
    </i>
    <i r="1">
      <x v="22"/>
    </i>
    <i>
      <x v="4"/>
    </i>
    <i r="1">
      <x v="23"/>
    </i>
    <i r="1">
      <x v="24"/>
    </i>
    <i r="1">
      <x v="25"/>
    </i>
    <i r="1">
      <x v="26"/>
    </i>
    <i r="1">
      <x v="27"/>
    </i>
    <i r="1">
      <x v="28"/>
    </i>
    <i r="1">
      <x v="29"/>
    </i>
    <i>
      <x v="5"/>
    </i>
    <i r="1">
      <x v="30"/>
    </i>
    <i r="1">
      <x v="31"/>
    </i>
    <i r="1">
      <x v="32"/>
    </i>
    <i>
      <x v="6"/>
    </i>
    <i r="1">
      <x v="33"/>
    </i>
    <i r="1">
      <x v="34"/>
    </i>
    <i r="1">
      <x v="35"/>
    </i>
    <i r="1">
      <x v="36"/>
    </i>
    <i>
      <x v="7"/>
    </i>
    <i r="1">
      <x v="37"/>
    </i>
    <i r="1">
      <x v="38"/>
    </i>
    <i r="1">
      <x v="39"/>
    </i>
    <i r="1">
      <x v="40"/>
    </i>
    <i r="1">
      <x v="41"/>
    </i>
    <i r="1">
      <x v="42"/>
    </i>
    <i t="grand">
      <x/>
    </i>
  </rowItems>
  <colFields count="1">
    <field x="1"/>
  </colFields>
  <colItems count="10">
    <i>
      <x/>
    </i>
    <i>
      <x v="1"/>
    </i>
    <i>
      <x v="2"/>
    </i>
    <i>
      <x v="3"/>
    </i>
    <i>
      <x v="4"/>
    </i>
    <i>
      <x v="5"/>
    </i>
    <i>
      <x v="6"/>
    </i>
    <i>
      <x v="7"/>
    </i>
    <i>
      <x v="8"/>
    </i>
    <i>
      <x v="9"/>
    </i>
  </colItems>
  <pageFields count="2">
    <pageField fld="0" hier="130" name="[dim_Date_Table].[Top_10_Cal_Year_Indicator].&amp;[True]" cap="TRUE"/>
    <pageField fld="6" hier="48" name="[dim_ANZSCO].[NFD_2digit_Flag].&amp;[0]" cap="0"/>
  </pageFields>
  <dataFields count="1">
    <dataField name="Fatalities (rate)" fld="7" baseField="0" baseItem="0"/>
  </dataFields>
  <formats count="2">
    <format dxfId="95">
      <pivotArea outline="0" collapsedLevelsAreSubtotals="1" fieldPosition="0"/>
    </format>
    <format dxfId="94">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ANZSCO].[NFD_2digit_Flag].&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
    <rowHierarchyUsage hierarchyUsage="33"/>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76006FD-FD70-43DD-9D21-3673939B8678}" name="PivotTable15" cacheId="323"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59" firstHeaderRow="1" firstDataRow="2" firstDataCol="1" rowPageCount="2" colPageCount="1"/>
  <pivotFields count="9">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axis="axisPage" allDrilled="1" showAll="0" dataSourceSort="1" defaultAttributeDrillState="1">
      <items count="1">
        <item t="default"/>
      </items>
    </pivotField>
  </pivotFields>
  <rowFields count="2">
    <field x="6"/>
    <field x="7"/>
  </rowFields>
  <rowItems count="52">
    <i>
      <x/>
    </i>
    <i r="1">
      <x/>
    </i>
    <i r="1">
      <x v="1"/>
    </i>
    <i r="1">
      <x v="2"/>
    </i>
    <i r="1">
      <x v="3"/>
    </i>
    <i>
      <x v="1"/>
    </i>
    <i r="1">
      <x v="4"/>
    </i>
    <i r="1">
      <x v="5"/>
    </i>
    <i r="1">
      <x v="6"/>
    </i>
    <i r="1">
      <x v="7"/>
    </i>
    <i r="1">
      <x v="8"/>
    </i>
    <i r="1">
      <x v="9"/>
    </i>
    <i r="1">
      <x v="10"/>
    </i>
    <i>
      <x v="2"/>
    </i>
    <i r="1">
      <x v="11"/>
    </i>
    <i r="1">
      <x v="12"/>
    </i>
    <i r="1">
      <x v="13"/>
    </i>
    <i r="1">
      <x v="14"/>
    </i>
    <i r="1">
      <x v="15"/>
    </i>
    <i r="1">
      <x v="16"/>
    </i>
    <i r="1">
      <x v="17"/>
    </i>
    <i>
      <x v="3"/>
    </i>
    <i r="1">
      <x v="18"/>
    </i>
    <i r="1">
      <x v="19"/>
    </i>
    <i r="1">
      <x v="20"/>
    </i>
    <i r="1">
      <x v="21"/>
    </i>
    <i r="1">
      <x v="22"/>
    </i>
    <i>
      <x v="4"/>
    </i>
    <i r="1">
      <x v="23"/>
    </i>
    <i r="1">
      <x v="24"/>
    </i>
    <i r="1">
      <x v="25"/>
    </i>
    <i r="1">
      <x v="26"/>
    </i>
    <i r="1">
      <x v="27"/>
    </i>
    <i r="1">
      <x v="28"/>
    </i>
    <i r="1">
      <x v="29"/>
    </i>
    <i>
      <x v="5"/>
    </i>
    <i r="1">
      <x v="30"/>
    </i>
    <i r="1">
      <x v="31"/>
    </i>
    <i r="1">
      <x v="32"/>
    </i>
    <i>
      <x v="6"/>
    </i>
    <i r="1">
      <x v="33"/>
    </i>
    <i r="1">
      <x v="34"/>
    </i>
    <i r="1">
      <x v="35"/>
    </i>
    <i r="1">
      <x v="36"/>
    </i>
    <i>
      <x v="7"/>
    </i>
    <i r="1">
      <x v="37"/>
    </i>
    <i r="1">
      <x v="38"/>
    </i>
    <i r="1">
      <x v="39"/>
    </i>
    <i r="1">
      <x v="40"/>
    </i>
    <i r="1">
      <x v="41"/>
    </i>
    <i r="1">
      <x v="42"/>
    </i>
    <i t="grand">
      <x/>
    </i>
  </rowItems>
  <colFields count="1">
    <field x="4"/>
  </colFields>
  <colItems count="10">
    <i>
      <x/>
    </i>
    <i>
      <x v="1"/>
    </i>
    <i>
      <x v="2"/>
    </i>
    <i>
      <x v="3"/>
    </i>
    <i>
      <x v="4"/>
    </i>
    <i>
      <x v="5"/>
    </i>
    <i>
      <x v="6"/>
    </i>
    <i>
      <x v="7"/>
    </i>
    <i>
      <x v="8"/>
    </i>
    <i>
      <x v="9"/>
    </i>
  </colItems>
  <pageFields count="2">
    <pageField fld="3" hier="131" name="[dim_Date_Table].[Top_10_Fin_Year_Indicator].&amp;[True]" cap="TRUE"/>
    <pageField fld="8" hier="48" name="[dim_ANZSCO].[NFD_2digit_Flag].&amp;[0]" cap="0"/>
  </pageFields>
  <dataFields count="1">
    <dataField fld="5" baseField="0" baseItem="0"/>
  </dataFields>
  <formats count="2">
    <format dxfId="93">
      <pivotArea outline="0" collapsedLevelsAreSubtotals="1" fieldPosition="0"/>
    </format>
    <format dxfId="92">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ANZSCO].[NFD_2digit_Flag].&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
    <rowHierarchyUsage hierarchyUsage="33"/>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CC0DFAE-F84C-4094-8C40-49863A027CC5}" name="PivotTable16" cacheId="322"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59" firstHeaderRow="1" firstDataRow="2" firstDataCol="1" rowPageCount="2" colPageCount="1"/>
  <pivotFields count="9">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xis="axisRow"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t="default"/>
      </items>
    </pivotField>
    <pivotField dataField="1" showAll="0"/>
    <pivotField axis="axisPage" allDrilled="1" showAll="0" dataSourceSort="1" defaultAttributeDrillState="1">
      <items count="1">
        <item t="default"/>
      </items>
    </pivotField>
  </pivotFields>
  <rowFields count="2">
    <field x="5"/>
    <field x="6"/>
  </rowFields>
  <rowItems count="52">
    <i>
      <x/>
    </i>
    <i r="1">
      <x/>
    </i>
    <i r="1">
      <x v="1"/>
    </i>
    <i r="1">
      <x v="2"/>
    </i>
    <i r="1">
      <x v="3"/>
    </i>
    <i>
      <x v="1"/>
    </i>
    <i r="1">
      <x v="4"/>
    </i>
    <i r="1">
      <x v="5"/>
    </i>
    <i r="1">
      <x v="6"/>
    </i>
    <i r="1">
      <x v="7"/>
    </i>
    <i r="1">
      <x v="8"/>
    </i>
    <i r="1">
      <x v="9"/>
    </i>
    <i r="1">
      <x v="10"/>
    </i>
    <i>
      <x v="2"/>
    </i>
    <i r="1">
      <x v="11"/>
    </i>
    <i r="1">
      <x v="12"/>
    </i>
    <i r="1">
      <x v="13"/>
    </i>
    <i r="1">
      <x v="14"/>
    </i>
    <i r="1">
      <x v="15"/>
    </i>
    <i r="1">
      <x v="16"/>
    </i>
    <i r="1">
      <x v="17"/>
    </i>
    <i>
      <x v="3"/>
    </i>
    <i r="1">
      <x v="18"/>
    </i>
    <i r="1">
      <x v="19"/>
    </i>
    <i r="1">
      <x v="20"/>
    </i>
    <i r="1">
      <x v="21"/>
    </i>
    <i r="1">
      <x v="22"/>
    </i>
    <i>
      <x v="4"/>
    </i>
    <i r="1">
      <x v="23"/>
    </i>
    <i r="1">
      <x v="24"/>
    </i>
    <i r="1">
      <x v="25"/>
    </i>
    <i r="1">
      <x v="26"/>
    </i>
    <i r="1">
      <x v="27"/>
    </i>
    <i r="1">
      <x v="28"/>
    </i>
    <i r="1">
      <x v="29"/>
    </i>
    <i>
      <x v="5"/>
    </i>
    <i r="1">
      <x v="30"/>
    </i>
    <i r="1">
      <x v="31"/>
    </i>
    <i r="1">
      <x v="32"/>
    </i>
    <i>
      <x v="6"/>
    </i>
    <i r="1">
      <x v="33"/>
    </i>
    <i r="1">
      <x v="34"/>
    </i>
    <i r="1">
      <x v="35"/>
    </i>
    <i r="1">
      <x v="36"/>
    </i>
    <i>
      <x v="7"/>
    </i>
    <i r="1">
      <x v="37"/>
    </i>
    <i r="1">
      <x v="38"/>
    </i>
    <i r="1">
      <x v="39"/>
    </i>
    <i r="1">
      <x v="40"/>
    </i>
    <i r="1">
      <x v="41"/>
    </i>
    <i r="1">
      <x v="42"/>
    </i>
    <i t="grand">
      <x/>
    </i>
  </rowItems>
  <colFields count="1">
    <field x="4"/>
  </colFields>
  <colItems count="10">
    <i>
      <x/>
    </i>
    <i>
      <x v="1"/>
    </i>
    <i>
      <x v="2"/>
    </i>
    <i>
      <x v="3"/>
    </i>
    <i>
      <x v="4"/>
    </i>
    <i>
      <x v="5"/>
    </i>
    <i>
      <x v="6"/>
    </i>
    <i>
      <x v="7"/>
    </i>
    <i>
      <x v="8"/>
    </i>
    <i>
      <x v="9"/>
    </i>
  </colItems>
  <pageFields count="2">
    <pageField fld="3" hier="131" name="[dim_Date_Table].[Top_10_Fin_Year_Indicator].&amp;[True]" cap="TRUE"/>
    <pageField fld="8" hier="48" name="[dim_ANZSCO].[NFD_2digit_Flag].&amp;[0]" cap="0"/>
  </pageFields>
  <dataFields count="1">
    <dataField name="Fatalities (rate)" fld="7" baseField="0" baseItem="0"/>
  </dataFields>
  <formats count="2">
    <format dxfId="91">
      <pivotArea outline="0" collapsedLevelsAreSubtotals="1" fieldPosition="0"/>
    </format>
    <format dxfId="90">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ANZSCO].[NFD_2digit_Flag].&amp;[0]"/>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9"/>
    <rowHierarchyUsage hierarchyUsage="33"/>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358E2EC4-CD31-4023-9B12-41BCB5BA0E99}" name="TIFModel" cacheId="324"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74" firstHeaderRow="1" firstDataRow="2" firstDataCol="1" rowPageCount="1"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t="default"/>
      </items>
    </pivotField>
    <pivotField axis="axisRow" allDrilled="1" showAll="0" dataSourceSort="1" defaultAttributeDrillState="1">
      <items count="11">
        <item x="0"/>
        <item x="1"/>
        <item x="2"/>
        <item x="3"/>
        <item x="4"/>
        <item x="5"/>
        <item x="6"/>
        <item x="7"/>
        <item x="8"/>
        <item x="9"/>
        <item t="default"/>
      </items>
    </pivotField>
  </pivotFields>
  <rowFields count="2">
    <field x="7"/>
    <field x="6"/>
  </rowFields>
  <rowItems count="67">
    <i>
      <x/>
    </i>
    <i r="1">
      <x/>
    </i>
    <i r="1">
      <x v="1"/>
    </i>
    <i r="1">
      <x v="2"/>
    </i>
    <i>
      <x v="1"/>
    </i>
    <i r="1">
      <x v="3"/>
    </i>
    <i r="1">
      <x v="4"/>
    </i>
    <i r="1">
      <x v="5"/>
    </i>
    <i>
      <x v="2"/>
    </i>
    <i r="1">
      <x v="6"/>
    </i>
    <i r="1">
      <x v="7"/>
    </i>
    <i r="1">
      <x v="8"/>
    </i>
    <i r="1">
      <x v="9"/>
    </i>
    <i r="1">
      <x v="10"/>
    </i>
    <i r="1">
      <x v="11"/>
    </i>
    <i r="1">
      <x v="12"/>
    </i>
    <i r="1">
      <x v="13"/>
    </i>
    <i r="1">
      <x v="14"/>
    </i>
    <i>
      <x v="3"/>
    </i>
    <i r="1">
      <x v="15"/>
    </i>
    <i r="1">
      <x v="16"/>
    </i>
    <i r="1">
      <x v="17"/>
    </i>
    <i r="1">
      <x v="18"/>
    </i>
    <i>
      <x v="4"/>
    </i>
    <i r="1">
      <x v="19"/>
    </i>
    <i r="1">
      <x v="20"/>
    </i>
    <i r="1">
      <x v="21"/>
    </i>
    <i r="1">
      <x v="22"/>
    </i>
    <i>
      <x v="5"/>
    </i>
    <i r="1">
      <x v="23"/>
    </i>
    <i r="1">
      <x v="24"/>
    </i>
    <i r="1">
      <x v="25"/>
    </i>
    <i r="1">
      <x v="26"/>
    </i>
    <i r="1">
      <x v="27"/>
    </i>
    <i r="1">
      <x v="28"/>
    </i>
    <i r="1">
      <x v="29"/>
    </i>
    <i r="1">
      <x v="30"/>
    </i>
    <i r="1">
      <x v="31"/>
    </i>
    <i>
      <x v="6"/>
    </i>
    <i r="1">
      <x v="32"/>
    </i>
    <i r="1">
      <x v="33"/>
    </i>
    <i r="1">
      <x v="34"/>
    </i>
    <i r="1">
      <x v="35"/>
    </i>
    <i r="1">
      <x v="36"/>
    </i>
    <i>
      <x v="7"/>
    </i>
    <i r="1">
      <x v="37"/>
    </i>
    <i r="1">
      <x v="38"/>
    </i>
    <i r="1">
      <x v="39"/>
    </i>
    <i>
      <x v="8"/>
    </i>
    <i r="1">
      <x v="40"/>
    </i>
    <i r="1">
      <x v="41"/>
    </i>
    <i r="1">
      <x v="42"/>
    </i>
    <i r="1">
      <x v="43"/>
    </i>
    <i r="1">
      <x v="44"/>
    </i>
    <i r="1">
      <x v="45"/>
    </i>
    <i r="1">
      <x v="46"/>
    </i>
    <i r="1">
      <x v="47"/>
    </i>
    <i r="1">
      <x v="48"/>
    </i>
    <i r="1">
      <x v="49"/>
    </i>
    <i r="1">
      <x v="50"/>
    </i>
    <i>
      <x v="9"/>
    </i>
    <i r="1">
      <x v="51"/>
    </i>
    <i r="1">
      <x v="52"/>
    </i>
    <i r="1">
      <x v="53"/>
    </i>
    <i r="1">
      <x v="54"/>
    </i>
    <i r="1">
      <x v="55"/>
    </i>
    <i t="grand">
      <x/>
    </i>
  </rowItems>
  <colFields count="1">
    <field x="1"/>
  </colFields>
  <colItems count="10">
    <i>
      <x/>
    </i>
    <i>
      <x v="1"/>
    </i>
    <i>
      <x v="2"/>
    </i>
    <i>
      <x v="3"/>
    </i>
    <i>
      <x v="4"/>
    </i>
    <i>
      <x v="5"/>
    </i>
    <i>
      <x v="6"/>
    </i>
    <i>
      <x v="7"/>
    </i>
    <i>
      <x v="8"/>
    </i>
    <i>
      <x v="9"/>
    </i>
  </colItems>
  <pageFields count="1">
    <pageField fld="0" hier="130" name="[dim_Date_Table].[Top_10_Cal_Year_Indicator].&amp;[True]" cap="TRUE"/>
  </pageFields>
  <dataFields count="1">
    <dataField name="Fatalities (count)" fld="4" baseField="2" baseItem="0"/>
  </dataFields>
  <formats count="3">
    <format dxfId="89">
      <pivotArea outline="0" collapsedLevelsAreSubtotals="1" fieldPosition="0"/>
    </format>
    <format dxfId="88">
      <pivotArea outline="0" collapsedLevelsAreSubtotals="1" fieldPosition="0"/>
    </format>
    <format dxfId="87">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98"/>
    <rowHierarchyUsage hierarchyUsage="205"/>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E2C83067-FA74-48C9-9F76-30D4F1BEB82A}" name="PivotTable15" cacheId="325"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74" firstHeaderRow="1" firstDataRow="2" firstDataCol="1" rowPageCount="1"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11">
        <item x="0"/>
        <item x="1"/>
        <item x="2"/>
        <item x="3"/>
        <item x="4"/>
        <item x="5"/>
        <item x="6"/>
        <item x="7"/>
        <item x="8"/>
        <item x="9"/>
        <item t="default"/>
      </items>
    </pivotField>
    <pivotField axis="axisRow" allDrilled="1" showAll="0" dataSourceSort="1" defaultAttributeDrillState="1">
      <items count="57">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t="default"/>
      </items>
    </pivotField>
  </pivotFields>
  <rowFields count="2">
    <field x="6"/>
    <field x="7"/>
  </rowFields>
  <rowItems count="67">
    <i>
      <x/>
    </i>
    <i r="1">
      <x/>
    </i>
    <i r="1">
      <x v="1"/>
    </i>
    <i r="1">
      <x v="2"/>
    </i>
    <i>
      <x v="1"/>
    </i>
    <i r="1">
      <x v="3"/>
    </i>
    <i r="1">
      <x v="4"/>
    </i>
    <i r="1">
      <x v="5"/>
    </i>
    <i>
      <x v="2"/>
    </i>
    <i r="1">
      <x v="6"/>
    </i>
    <i r="1">
      <x v="7"/>
    </i>
    <i r="1">
      <x v="8"/>
    </i>
    <i r="1">
      <x v="9"/>
    </i>
    <i r="1">
      <x v="10"/>
    </i>
    <i r="1">
      <x v="11"/>
    </i>
    <i r="1">
      <x v="12"/>
    </i>
    <i r="1">
      <x v="13"/>
    </i>
    <i r="1">
      <x v="14"/>
    </i>
    <i>
      <x v="3"/>
    </i>
    <i r="1">
      <x v="15"/>
    </i>
    <i r="1">
      <x v="16"/>
    </i>
    <i r="1">
      <x v="17"/>
    </i>
    <i r="1">
      <x v="18"/>
    </i>
    <i>
      <x v="4"/>
    </i>
    <i r="1">
      <x v="19"/>
    </i>
    <i r="1">
      <x v="20"/>
    </i>
    <i r="1">
      <x v="21"/>
    </i>
    <i r="1">
      <x v="22"/>
    </i>
    <i>
      <x v="5"/>
    </i>
    <i r="1">
      <x v="23"/>
    </i>
    <i r="1">
      <x v="24"/>
    </i>
    <i r="1">
      <x v="25"/>
    </i>
    <i r="1">
      <x v="26"/>
    </i>
    <i r="1">
      <x v="27"/>
    </i>
    <i r="1">
      <x v="28"/>
    </i>
    <i r="1">
      <x v="29"/>
    </i>
    <i r="1">
      <x v="30"/>
    </i>
    <i r="1">
      <x v="31"/>
    </i>
    <i>
      <x v="6"/>
    </i>
    <i r="1">
      <x v="32"/>
    </i>
    <i r="1">
      <x v="33"/>
    </i>
    <i r="1">
      <x v="34"/>
    </i>
    <i r="1">
      <x v="35"/>
    </i>
    <i r="1">
      <x v="36"/>
    </i>
    <i>
      <x v="7"/>
    </i>
    <i r="1">
      <x v="37"/>
    </i>
    <i r="1">
      <x v="38"/>
    </i>
    <i r="1">
      <x v="39"/>
    </i>
    <i>
      <x v="8"/>
    </i>
    <i r="1">
      <x v="40"/>
    </i>
    <i r="1">
      <x v="41"/>
    </i>
    <i r="1">
      <x v="42"/>
    </i>
    <i r="1">
      <x v="43"/>
    </i>
    <i r="1">
      <x v="44"/>
    </i>
    <i r="1">
      <x v="45"/>
    </i>
    <i r="1">
      <x v="46"/>
    </i>
    <i r="1">
      <x v="47"/>
    </i>
    <i r="1">
      <x v="48"/>
    </i>
    <i r="1">
      <x v="49"/>
    </i>
    <i r="1">
      <x v="50"/>
    </i>
    <i>
      <x v="9"/>
    </i>
    <i r="1">
      <x v="51"/>
    </i>
    <i r="1">
      <x v="52"/>
    </i>
    <i r="1">
      <x v="53"/>
    </i>
    <i r="1">
      <x v="54"/>
    </i>
    <i r="1">
      <x v="55"/>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fld="5" baseField="0" baseItem="0"/>
  </dataFields>
  <formats count="2">
    <format dxfId="86">
      <pivotArea outline="0" collapsedLevelsAreSubtotals="1" fieldPosition="0"/>
    </format>
    <format dxfId="85">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98"/>
    <rowHierarchyUsage hierarchyUsage="205"/>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BEBC02C7-56CC-4C6C-A64A-066140E202F7}" name="TIFModel" cacheId="326"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64" firstHeaderRow="1" firstDataRow="2" firstDataCol="1" rowPageCount="1"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10">
        <item x="0"/>
        <item x="1"/>
        <item x="2"/>
        <item x="3"/>
        <item x="4"/>
        <item x="5"/>
        <item x="6"/>
        <item x="7"/>
        <item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1"/>
  </colFields>
  <colItems count="10">
    <i>
      <x/>
    </i>
    <i>
      <x v="1"/>
    </i>
    <i>
      <x v="2"/>
    </i>
    <i>
      <x v="3"/>
    </i>
    <i>
      <x v="4"/>
    </i>
    <i>
      <x v="5"/>
    </i>
    <i>
      <x v="6"/>
    </i>
    <i>
      <x v="7"/>
    </i>
    <i>
      <x v="8"/>
    </i>
    <i>
      <x v="9"/>
    </i>
  </colItems>
  <pageFields count="1">
    <pageField fld="0" hier="130" name="[dim_Date_Table].[Top_10_Cal_Year_Indicator].&amp;[True]" cap="TRUE"/>
  </pageFields>
  <dataFields count="1">
    <dataField name="Fatalities (count)" fld="4" baseField="2" baseItem="0"/>
  </dataFields>
  <formats count="3">
    <format dxfId="84">
      <pivotArea outline="0" collapsedLevelsAreSubtotals="1" fieldPosition="0"/>
    </format>
    <format dxfId="83">
      <pivotArea outline="0" collapsedLevelsAreSubtotals="1" fieldPosition="0"/>
    </format>
    <format dxfId="82">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82"/>
    <rowHierarchyUsage hierarchyUsage="190"/>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BB686085-97C2-4001-9AC1-A41388551FE7}" name="PivotTable15" cacheId="327"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64" firstHeaderRow="1" firstDataRow="2" firstDataCol="1" rowPageCount="1"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10">
        <item x="0"/>
        <item x="1"/>
        <item x="2"/>
        <item x="3"/>
        <item x="4"/>
        <item x="5"/>
        <item x="6"/>
        <item x="7"/>
        <item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fld="5" baseField="0" baseItem="0"/>
  </dataFields>
  <formats count="2">
    <format dxfId="81">
      <pivotArea outline="0" collapsedLevelsAreSubtotals="1" fieldPosition="0"/>
    </format>
    <format dxfId="80">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82"/>
    <rowHierarchyUsage hierarchyUsage="190"/>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6F690208-BB75-433C-B2DA-780110272907}" name="TIFModel" cacheId="328"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64" firstHeaderRow="1" firstDataRow="2" firstDataCol="1" rowPageCount="1"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llDrilled="1" showAll="0" dataSourceSort="1" defaultAttributeDrillState="1">
      <items count="9">
        <item s="1" x="0"/>
        <item s="1" x="1"/>
        <item s="1" x="2"/>
        <item s="1" x="3"/>
        <item s="1" x="4"/>
        <item s="1" x="5"/>
        <item s="1" x="6"/>
        <item s="1" x="7"/>
        <item t="default"/>
      </items>
    </pivotField>
    <pivotField axis="axisRow" allDrilled="1" showAll="0" dataSourceSort="1" defaultAttributeDrillState="1">
      <items count="10">
        <item x="0"/>
        <item x="1"/>
        <item x="2"/>
        <item x="3"/>
        <item x="4"/>
        <item x="5"/>
        <item x="6"/>
        <item x="7"/>
        <item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1"/>
  </colFields>
  <colItems count="10">
    <i>
      <x/>
    </i>
    <i>
      <x v="1"/>
    </i>
    <i>
      <x v="2"/>
    </i>
    <i>
      <x v="3"/>
    </i>
    <i>
      <x v="4"/>
    </i>
    <i>
      <x v="5"/>
    </i>
    <i>
      <x v="6"/>
    </i>
    <i>
      <x v="7"/>
    </i>
    <i>
      <x v="8"/>
    </i>
    <i>
      <x v="9"/>
    </i>
  </colItems>
  <pageFields count="1">
    <pageField fld="0" hier="130" name="[dim_Date_Table].[Top_10_Cal_Year_Indicator].&amp;[True]" cap="TRUE"/>
  </pageFields>
  <dataFields count="1">
    <dataField name="Fatalities (count)" fld="4" baseField="2" baseItem="0"/>
  </dataFields>
  <formats count="3">
    <format dxfId="79">
      <pivotArea outline="0" collapsedLevelsAreSubtotals="1" fieldPosition="0"/>
    </format>
    <format dxfId="78">
      <pivotArea outline="0" collapsedLevelsAreSubtotals="1" fieldPosition="0"/>
    </format>
    <format dxfId="77">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163"/>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79B9DE99-DED1-4C06-B0A0-D93742EA796E}" name="PivotTable15" cacheId="329"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64" firstHeaderRow="1" firstDataRow="2" firstDataCol="1" rowPageCount="1"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10">
        <item x="0"/>
        <item x="1"/>
        <item x="2"/>
        <item x="3"/>
        <item x="4"/>
        <item x="5"/>
        <item x="6"/>
        <item x="7"/>
        <item x="8"/>
        <item t="default"/>
      </items>
    </pivotField>
    <pivotField axis="axisRow" allDrilled="1" showAll="0" dataSourceSort="1" defaultAttributeDrillState="1">
      <items count="4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t="default"/>
      </items>
    </pivotField>
  </pivotFields>
  <rowFields count="2">
    <field x="6"/>
    <field x="7"/>
  </rowFields>
  <rowItems count="57">
    <i>
      <x/>
    </i>
    <i r="1">
      <x/>
    </i>
    <i r="1">
      <x v="1"/>
    </i>
    <i r="1">
      <x v="2"/>
    </i>
    <i r="1">
      <x v="3"/>
    </i>
    <i r="1">
      <x v="4"/>
    </i>
    <i r="1">
      <x v="5"/>
    </i>
    <i r="1">
      <x v="6"/>
    </i>
    <i r="1">
      <x v="7"/>
    </i>
    <i r="1">
      <x v="8"/>
    </i>
    <i>
      <x v="1"/>
    </i>
    <i r="1">
      <x v="9"/>
    </i>
    <i r="1">
      <x v="10"/>
    </i>
    <i r="1">
      <x v="11"/>
    </i>
    <i r="1">
      <x v="12"/>
    </i>
    <i r="1">
      <x v="13"/>
    </i>
    <i r="1">
      <x v="14"/>
    </i>
    <i r="1">
      <x v="15"/>
    </i>
    <i r="1">
      <x v="16"/>
    </i>
    <i>
      <x v="2"/>
    </i>
    <i r="1">
      <x v="17"/>
    </i>
    <i r="1">
      <x v="18"/>
    </i>
    <i r="1">
      <x v="19"/>
    </i>
    <i r="1">
      <x v="20"/>
    </i>
    <i r="1">
      <x v="21"/>
    </i>
    <i r="1">
      <x v="22"/>
    </i>
    <i>
      <x v="3"/>
    </i>
    <i r="1">
      <x v="23"/>
    </i>
    <i r="1">
      <x v="24"/>
    </i>
    <i r="1">
      <x v="25"/>
    </i>
    <i r="1">
      <x v="26"/>
    </i>
    <i r="1">
      <x v="27"/>
    </i>
    <i r="1">
      <x v="28"/>
    </i>
    <i r="1">
      <x v="29"/>
    </i>
    <i>
      <x v="4"/>
    </i>
    <i r="1">
      <x v="30"/>
    </i>
    <i r="1">
      <x v="31"/>
    </i>
    <i r="1">
      <x v="32"/>
    </i>
    <i r="1">
      <x v="33"/>
    </i>
    <i>
      <x v="5"/>
    </i>
    <i r="1">
      <x v="34"/>
    </i>
    <i r="1">
      <x v="35"/>
    </i>
    <i r="1">
      <x v="36"/>
    </i>
    <i>
      <x v="6"/>
    </i>
    <i r="1">
      <x v="37"/>
    </i>
    <i r="1">
      <x v="38"/>
    </i>
    <i r="1">
      <x v="39"/>
    </i>
    <i>
      <x v="7"/>
    </i>
    <i r="1">
      <x v="40"/>
    </i>
    <i r="1">
      <x v="41"/>
    </i>
    <i r="1">
      <x v="42"/>
    </i>
    <i r="1">
      <x v="43"/>
    </i>
    <i r="1">
      <x v="44"/>
    </i>
    <i>
      <x v="8"/>
    </i>
    <i r="1">
      <x v="45"/>
    </i>
    <i r="1">
      <x v="46"/>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fld="5" baseField="0" baseItem="0"/>
  </dataFields>
  <formats count="2">
    <format dxfId="76">
      <pivotArea outline="0" collapsedLevelsAreSubtotals="1" fieldPosition="0"/>
    </format>
    <format dxfId="75">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155"/>
    <rowHierarchyUsage hierarchyUsage="163"/>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3907FE3C-851A-4419-9318-AD7905F17273}" name="PivotTable15" cacheId="332"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26" firstHeaderRow="1" firstDataRow="2" firstDataCol="1" rowPageCount="1" colPageCount="1"/>
  <pivotFields count="7">
    <pivotField axis="axisPage" allDrilled="1" showAll="0" dataSourceSort="1" defaultAttributeDrillState="1">
      <items count="1">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pivotField axis="axisRow" allDrilled="1" showAll="0" dataSourceSort="1" defaultAttributeDrillState="1">
      <items count="8">
        <item s="1" x="0"/>
        <item s="1" x="1"/>
        <item s="1" x="2"/>
        <item s="1" x="3"/>
        <item s="1" x="4"/>
        <item s="1" x="5"/>
        <item n="Unknown" x="6"/>
        <item t="default"/>
      </items>
    </pivotField>
    <pivotField axis="axisRow" allDrilled="1" showAll="0" dataSourceSort="1" defaultAttributeDrillState="1">
      <items count="3">
        <item s="1" x="0"/>
        <item s="1" x="1"/>
        <item t="default"/>
      </items>
    </pivotField>
    <pivotField axis="axisCol" allDrilled="1" showAll="0" dataSourceSort="1" defaultAttributeDrillState="1">
      <items count="11">
        <item x="0"/>
        <item x="1"/>
        <item x="2"/>
        <item x="3"/>
        <item x="4"/>
        <item x="5"/>
        <item x="6"/>
        <item x="7"/>
        <item x="8"/>
        <item x="9"/>
        <item t="default"/>
      </items>
    </pivotField>
  </pivotFields>
  <rowFields count="2">
    <field x="4"/>
    <field x="5"/>
  </rowFields>
  <rowItems count="19">
    <i>
      <x/>
    </i>
    <i r="1">
      <x/>
    </i>
    <i r="1">
      <x v="1"/>
    </i>
    <i>
      <x v="1"/>
    </i>
    <i r="1">
      <x/>
    </i>
    <i r="1">
      <x v="1"/>
    </i>
    <i>
      <x v="2"/>
    </i>
    <i r="1">
      <x/>
    </i>
    <i r="1">
      <x v="1"/>
    </i>
    <i>
      <x v="3"/>
    </i>
    <i r="1">
      <x/>
    </i>
    <i r="1">
      <x v="1"/>
    </i>
    <i>
      <x v="4"/>
    </i>
    <i r="1">
      <x/>
    </i>
    <i r="1">
      <x v="1"/>
    </i>
    <i>
      <x v="5"/>
    </i>
    <i r="1">
      <x/>
    </i>
    <i r="1">
      <x v="1"/>
    </i>
    <i t="grand">
      <x/>
    </i>
  </rowItems>
  <colFields count="1">
    <field x="6"/>
  </colFields>
  <colItems count="10">
    <i>
      <x/>
    </i>
    <i>
      <x v="1"/>
    </i>
    <i>
      <x v="2"/>
    </i>
    <i>
      <x v="3"/>
    </i>
    <i>
      <x v="4"/>
    </i>
    <i>
      <x v="5"/>
    </i>
    <i>
      <x v="6"/>
    </i>
    <i>
      <x v="7"/>
    </i>
    <i>
      <x v="8"/>
    </i>
    <i>
      <x v="9"/>
    </i>
  </colItems>
  <pageFields count="1">
    <pageField fld="0" hier="130" name="[dim_Date_Table].[Top_10_Cal_Year_Indicator].&amp;[True]" cap="TRUE"/>
  </pageFields>
  <dataFields count="1">
    <dataField fld="3" baseField="0" baseItem="0"/>
  </dataFields>
  <formats count="2">
    <format dxfId="74">
      <pivotArea outline="0" collapsedLevelsAreSubtotals="1" fieldPosition="0"/>
    </format>
    <format dxfId="73">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5"/>
    <rowHierarchyUsage hierarchyUsage="141"/>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A97C240B-3B38-4434-A400-ECCCF6C3981E}" name="PivotTable14" cacheId="330"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26" firstHeaderRow="1" firstDataRow="2" firstDataCol="1" rowPageCount="1" colPageCount="1"/>
  <pivotFields count="7">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pivotField axis="axisRow" allDrilled="1" showAll="0" dataSourceSort="1" defaultAttributeDrillState="1">
      <items count="8">
        <item s="1" x="0"/>
        <item s="1" x="1"/>
        <item s="1" x="2"/>
        <item s="1" x="3"/>
        <item s="1" x="4"/>
        <item s="1" x="5"/>
        <item n="Unknown" x="6"/>
        <item t="default"/>
      </items>
    </pivotField>
    <pivotField axis="axisRow" allDrilled="1" showAll="0" dataSourceSort="1" defaultAttributeDrillState="1">
      <items count="3">
        <item s="1" x="0"/>
        <item s="1" x="1"/>
        <item t="default"/>
      </items>
    </pivotField>
  </pivotFields>
  <rowFields count="2">
    <field x="5"/>
    <field x="6"/>
  </rowFields>
  <rowItems count="19">
    <i>
      <x/>
    </i>
    <i r="1">
      <x/>
    </i>
    <i r="1">
      <x v="1"/>
    </i>
    <i>
      <x v="1"/>
    </i>
    <i r="1">
      <x/>
    </i>
    <i r="1">
      <x v="1"/>
    </i>
    <i>
      <x v="2"/>
    </i>
    <i r="1">
      <x/>
    </i>
    <i r="1">
      <x v="1"/>
    </i>
    <i>
      <x v="3"/>
    </i>
    <i r="1">
      <x/>
    </i>
    <i r="1">
      <x v="1"/>
    </i>
    <i>
      <x v="4"/>
    </i>
    <i r="1">
      <x/>
    </i>
    <i r="1">
      <x v="1"/>
    </i>
    <i>
      <x v="5"/>
    </i>
    <i r="1">
      <x/>
    </i>
    <i r="1">
      <x v="1"/>
    </i>
    <i t="grand">
      <x/>
    </i>
  </rowItems>
  <colFields count="1">
    <field x="1"/>
  </colFields>
  <colItems count="10">
    <i>
      <x/>
    </i>
    <i>
      <x v="1"/>
    </i>
    <i>
      <x v="2"/>
    </i>
    <i>
      <x v="3"/>
    </i>
    <i>
      <x v="4"/>
    </i>
    <i>
      <x v="5"/>
    </i>
    <i>
      <x v="6"/>
    </i>
    <i>
      <x v="7"/>
    </i>
    <i>
      <x v="8"/>
    </i>
    <i>
      <x v="9"/>
    </i>
  </colItems>
  <pageFields count="1">
    <pageField fld="0" hier="130" name="[dim_Date_Table].[Top_10_Cal_Year_Indicator].&amp;[True]" cap="TRUE"/>
  </pageFields>
  <dataFields count="1">
    <dataField name="Fatalities (rate)" fld="4" baseField="3" baseItem="8"/>
  </dataFields>
  <formats count="2">
    <format dxfId="72">
      <pivotArea outline="0" collapsedLevelsAreSubtotals="1" fieldPosition="0"/>
    </format>
    <format dxfId="71">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5"/>
    <rowHierarchyUsage hierarchyUsage="141"/>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EC50C525-5083-472C-87FA-C9FDFD68672C}" name="PivotTable15" cacheId="331"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26" firstHeaderRow="1" firstDataRow="2" firstDataCol="1" rowPageCount="1"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8">
        <item s="1" x="0"/>
        <item s="1" x="1"/>
        <item s="1" x="2"/>
        <item s="1" x="3"/>
        <item s="1" x="4"/>
        <item s="1" x="5"/>
        <item n="Unknown" x="6"/>
        <item t="default"/>
      </items>
    </pivotField>
    <pivotField axis="axisRow" allDrilled="1" showAll="0" dataSourceSort="1" defaultAttributeDrillState="1">
      <items count="3">
        <item s="1" x="0"/>
        <item s="1" x="1"/>
        <item t="default"/>
      </items>
    </pivotField>
  </pivotFields>
  <rowFields count="2">
    <field x="6"/>
    <field x="7"/>
  </rowFields>
  <rowItems count="19">
    <i>
      <x/>
    </i>
    <i r="1">
      <x/>
    </i>
    <i r="1">
      <x v="1"/>
    </i>
    <i>
      <x v="1"/>
    </i>
    <i r="1">
      <x/>
    </i>
    <i r="1">
      <x v="1"/>
    </i>
    <i>
      <x v="2"/>
    </i>
    <i r="1">
      <x/>
    </i>
    <i r="1">
      <x v="1"/>
    </i>
    <i>
      <x v="3"/>
    </i>
    <i r="1">
      <x/>
    </i>
    <i r="1">
      <x v="1"/>
    </i>
    <i>
      <x v="4"/>
    </i>
    <i r="1">
      <x/>
    </i>
    <i r="1">
      <x v="1"/>
    </i>
    <i>
      <x v="5"/>
    </i>
    <i r="1">
      <x/>
    </i>
    <i r="1">
      <x v="1"/>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fld="5" baseField="0" baseItem="0"/>
  </dataFields>
  <formats count="2">
    <format dxfId="70">
      <pivotArea outline="0" collapsedLevelsAreSubtotals="1" fieldPosition="0"/>
    </format>
    <format dxfId="69">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5"/>
    <rowHierarchyUsage hierarchyUsage="141"/>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D4A9EBC1-F62D-4487-B0F1-FA0460BA89D6}" name="PivotTable16" cacheId="310"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26" firstHeaderRow="1" firstDataRow="2" firstDataCol="1" rowPageCount="1"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xis="axisRow" allDrilled="1" showAll="0" dataSourceSort="1" defaultAttributeDrillState="1">
      <items count="8">
        <item s="1" x="0"/>
        <item s="1" x="1"/>
        <item s="1" x="2"/>
        <item s="1" x="3"/>
        <item s="1" x="4"/>
        <item s="1" x="5"/>
        <item n="Unknown" x="6"/>
        <item t="default"/>
      </items>
    </pivotField>
    <pivotField axis="axisRow" allDrilled="1" showAll="0" dataSourceSort="1" defaultAttributeDrillState="1">
      <items count="3">
        <item s="1" x="0"/>
        <item s="1" x="1"/>
        <item t="default"/>
      </items>
    </pivotField>
    <pivotField dataField="1" showAll="0"/>
  </pivotFields>
  <rowFields count="2">
    <field x="5"/>
    <field x="6"/>
  </rowFields>
  <rowItems count="19">
    <i>
      <x/>
    </i>
    <i r="1">
      <x/>
    </i>
    <i r="1">
      <x v="1"/>
    </i>
    <i>
      <x v="1"/>
    </i>
    <i r="1">
      <x/>
    </i>
    <i r="1">
      <x v="1"/>
    </i>
    <i>
      <x v="2"/>
    </i>
    <i r="1">
      <x/>
    </i>
    <i r="1">
      <x v="1"/>
    </i>
    <i>
      <x v="3"/>
    </i>
    <i r="1">
      <x/>
    </i>
    <i r="1">
      <x v="1"/>
    </i>
    <i>
      <x v="4"/>
    </i>
    <i r="1">
      <x/>
    </i>
    <i r="1">
      <x v="1"/>
    </i>
    <i>
      <x v="5"/>
    </i>
    <i r="1">
      <x/>
    </i>
    <i r="1">
      <x v="1"/>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name="Fatalities (rate)" fld="7" baseField="0" baseItem="0"/>
  </dataFields>
  <formats count="2">
    <format dxfId="68">
      <pivotArea outline="0" collapsedLevelsAreSubtotals="1" fieldPosition="0"/>
    </format>
    <format dxfId="67">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25"/>
    <rowHierarchyUsage hierarchyUsage="141"/>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FADECC27-FF4A-4B7F-AAD4-E4ABBF1E25EF}" name="TIFModel" cacheId="333"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6" firstHeaderRow="1" firstDataRow="2" firstDataCol="1" rowPageCount="1" colPageCount="1"/>
  <pivotFields count="6">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xis="axisRow" allDrilled="1" showAll="0" dataSourceSort="1" defaultAttributeDrillState="1">
      <items count="9">
        <item x="0"/>
        <item x="1"/>
        <item x="2"/>
        <item x="3"/>
        <item x="4"/>
        <item x="5"/>
        <item x="6"/>
        <item x="7"/>
        <item t="default"/>
      </items>
    </pivotField>
  </pivotFields>
  <rowFields count="1">
    <field x="5"/>
  </rowFields>
  <rowItems count="9">
    <i>
      <x/>
    </i>
    <i>
      <x v="1"/>
    </i>
    <i>
      <x v="2"/>
    </i>
    <i>
      <x v="3"/>
    </i>
    <i>
      <x v="4"/>
    </i>
    <i>
      <x v="5"/>
    </i>
    <i>
      <x v="6"/>
    </i>
    <i>
      <x v="7"/>
    </i>
    <i t="grand">
      <x/>
    </i>
  </rowItems>
  <colFields count="1">
    <field x="1"/>
  </colFields>
  <colItems count="10">
    <i>
      <x/>
    </i>
    <i>
      <x v="1"/>
    </i>
    <i>
      <x v="2"/>
    </i>
    <i>
      <x v="3"/>
    </i>
    <i>
      <x v="4"/>
    </i>
    <i>
      <x v="5"/>
    </i>
    <i>
      <x v="6"/>
    </i>
    <i>
      <x v="7"/>
    </i>
    <i>
      <x v="8"/>
    </i>
    <i>
      <x v="9"/>
    </i>
  </colItems>
  <pageFields count="1">
    <pageField fld="0" hier="130" name="[dim_Date_Table].[Top_10_Cal_Year_Indicator].&amp;[True]" cap="TRUE"/>
  </pageFields>
  <dataFields count="1">
    <dataField name="Fatalities (count)" fld="4" baseField="2" baseItem="0"/>
  </dataFields>
  <formats count="3">
    <format dxfId="66">
      <pivotArea outline="0" collapsedLevelsAreSubtotals="1" fieldPosition="0"/>
    </format>
    <format dxfId="65">
      <pivotArea outline="0" collapsedLevelsAreSubtotals="1" fieldPosition="0"/>
    </format>
    <format dxfId="64">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46"/>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58A58E22-74C6-4D82-BAF8-CE87993BC026}" name="PivotTable14" cacheId="334"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6" firstHeaderRow="1" firstDataRow="2" firstDataCol="1" rowPageCount="1" colPageCount="1"/>
  <pivotFields count="6">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pivotField axis="axisRow" allDrilled="1" showAll="0" dataSourceSort="1" defaultAttributeDrillState="1">
      <items count="9">
        <item x="0"/>
        <item x="1"/>
        <item x="2"/>
        <item x="3"/>
        <item x="4"/>
        <item x="5"/>
        <item x="6"/>
        <item x="7"/>
        <item t="default"/>
      </items>
    </pivotField>
  </pivotFields>
  <rowFields count="1">
    <field x="5"/>
  </rowFields>
  <rowItems count="9">
    <i>
      <x/>
    </i>
    <i>
      <x v="1"/>
    </i>
    <i>
      <x v="2"/>
    </i>
    <i>
      <x v="3"/>
    </i>
    <i>
      <x v="4"/>
    </i>
    <i>
      <x v="5"/>
    </i>
    <i>
      <x v="6"/>
    </i>
    <i>
      <x v="7"/>
    </i>
    <i t="grand">
      <x/>
    </i>
  </rowItems>
  <colFields count="1">
    <field x="1"/>
  </colFields>
  <colItems count="10">
    <i>
      <x/>
    </i>
    <i>
      <x v="1"/>
    </i>
    <i>
      <x v="2"/>
    </i>
    <i>
      <x v="3"/>
    </i>
    <i>
      <x v="4"/>
    </i>
    <i>
      <x v="5"/>
    </i>
    <i>
      <x v="6"/>
    </i>
    <i>
      <x v="7"/>
    </i>
    <i>
      <x v="8"/>
    </i>
    <i>
      <x v="9"/>
    </i>
  </colItems>
  <pageFields count="1">
    <pageField fld="0" hier="130" name="[dim_Date_Table].[Top_10_Cal_Year_Indicator].&amp;[True]" cap="TRUE"/>
  </pageFields>
  <dataFields count="1">
    <dataField name="Fatalities (rate)" fld="4" baseField="3" baseItem="8"/>
  </dataFields>
  <formats count="2">
    <format dxfId="63">
      <pivotArea outline="0" collapsedLevelsAreSubtotals="1" fieldPosition="0"/>
    </format>
    <format dxfId="62">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46"/>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090A80C7-CA49-4AE2-A874-9A0CDCC7E423}" name="PivotTable15" cacheId="335"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6" firstHeaderRow="1" firstDataRow="2" firstDataCol="1" rowPageCount="1" colPageCount="1"/>
  <pivotFields count="7">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Row" allDrilled="1" showAll="0" dataSourceSort="1" defaultAttributeDrillState="1">
      <items count="9">
        <item x="0"/>
        <item x="1"/>
        <item x="2"/>
        <item x="3"/>
        <item x="4"/>
        <item x="5"/>
        <item x="6"/>
        <item x="7"/>
        <item t="default"/>
      </items>
    </pivotField>
  </pivotFields>
  <rowFields count="1">
    <field x="6"/>
  </rowFields>
  <rowItems count="9">
    <i>
      <x/>
    </i>
    <i>
      <x v="1"/>
    </i>
    <i>
      <x v="2"/>
    </i>
    <i>
      <x v="3"/>
    </i>
    <i>
      <x v="4"/>
    </i>
    <i>
      <x v="5"/>
    </i>
    <i>
      <x v="6"/>
    </i>
    <i>
      <x v="7"/>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fld="5" baseField="0" baseItem="0"/>
  </dataFields>
  <formats count="2">
    <format dxfId="61">
      <pivotArea outline="0" collapsedLevelsAreSubtotals="1" fieldPosition="0"/>
    </format>
    <format dxfId="60">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46"/>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8806D0B0-3BA7-4F33-B2AF-BE0BCB7ADB85}" name="PivotTable16" cacheId="315"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6" firstHeaderRow="1" firstDataRow="2" firstDataCol="1" rowPageCount="1" colPageCount="1"/>
  <pivotFields count="7">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xis="axisRow" allDrilled="1" showAll="0" dataSourceSort="1" defaultAttributeDrillState="1">
      <items count="9">
        <item x="0"/>
        <item x="1"/>
        <item x="2"/>
        <item x="3"/>
        <item x="4"/>
        <item x="5"/>
        <item x="6"/>
        <item x="7"/>
        <item t="default"/>
      </items>
    </pivotField>
    <pivotField dataField="1" showAll="0"/>
  </pivotFields>
  <rowFields count="1">
    <field x="5"/>
  </rowFields>
  <rowItems count="9">
    <i>
      <x/>
    </i>
    <i>
      <x v="1"/>
    </i>
    <i>
      <x v="2"/>
    </i>
    <i>
      <x v="3"/>
    </i>
    <i>
      <x v="4"/>
    </i>
    <i>
      <x v="5"/>
    </i>
    <i>
      <x v="6"/>
    </i>
    <i>
      <x v="7"/>
    </i>
    <i t="grand">
      <x/>
    </i>
  </rowItems>
  <colFields count="1">
    <field x="4"/>
  </colFields>
  <colItems count="10">
    <i>
      <x/>
    </i>
    <i>
      <x v="1"/>
    </i>
    <i>
      <x v="2"/>
    </i>
    <i>
      <x v="3"/>
    </i>
    <i>
      <x v="4"/>
    </i>
    <i>
      <x v="5"/>
    </i>
    <i>
      <x v="6"/>
    </i>
    <i>
      <x v="7"/>
    </i>
    <i>
      <x v="8"/>
    </i>
    <i>
      <x v="9"/>
    </i>
  </colItems>
  <pageFields count="1">
    <pageField fld="3" hier="131" name="[dim_Date_Table].[Top_10_Fin_Year_Indicator].&amp;[True]" cap="TRUE"/>
  </pageFields>
  <dataFields count="1">
    <dataField name="Fatalities (rate)" fld="6" baseField="5" baseItem="4"/>
  </dataFields>
  <formats count="2">
    <format dxfId="59">
      <pivotArea outline="0" collapsedLevelsAreSubtotals="1" fieldPosition="0"/>
    </format>
    <format dxfId="58">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146"/>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4FDAFE05-E65B-4DBE-A65F-09180683C569}" name="PivotTable3" cacheId="360"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F30" firstHeaderRow="1" firstDataRow="2" firstDataCol="1" rowPageCount="1" colPageCount="1"/>
  <pivotFields count="8">
    <pivotField allDrilled="1" showAll="0" dataSourceSort="1" defaultAttributeDrillState="1"/>
    <pivotField axis="axisCol" allDrilled="1" showAll="0" dataSourceSort="1" defaultAttributeDrillState="1">
      <items count="6">
        <item x="0"/>
        <item x="1"/>
        <item x="2"/>
        <item x="3"/>
        <item x="4"/>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xis="axisRow" allDrilled="1" showAll="0" dataSourceSort="1" defaultAttributeDrillState="1">
      <items count="3">
        <item n="Not on a public road" x="0"/>
        <item n="On a public road" x="1"/>
        <item t="default"/>
      </items>
    </pivotField>
    <pivotField axis="axisRow" allDrilled="1" showAll="0" dataSourceSort="1" defaultAttributeDrillState="1">
      <items count="11">
        <item s="1" x="0"/>
        <item s="1" x="1"/>
        <item s="1" x="2"/>
        <item s="1" x="3"/>
        <item s="1" x="4"/>
        <item s="1" x="5"/>
        <item s="1" x="6"/>
        <item s="1" x="7"/>
        <item s="1" x="8"/>
        <item s="1" x="9"/>
        <item t="default"/>
      </items>
    </pivotField>
    <pivotField axis="axisPage" allDrilled="1" showAll="0" dataSourceSort="1" defaultAttributeDrillState="1">
      <items count="1">
        <item t="default"/>
      </items>
    </pivotField>
  </pivotFields>
  <rowFields count="2">
    <field x="5"/>
    <field x="6"/>
  </rowFields>
  <rowItems count="23">
    <i>
      <x/>
    </i>
    <i r="1">
      <x/>
    </i>
    <i r="1">
      <x v="1"/>
    </i>
    <i r="1">
      <x v="2"/>
    </i>
    <i r="1">
      <x v="3"/>
    </i>
    <i r="1">
      <x v="4"/>
    </i>
    <i r="1">
      <x v="5"/>
    </i>
    <i r="1">
      <x v="6"/>
    </i>
    <i r="1">
      <x v="7"/>
    </i>
    <i r="1">
      <x v="8"/>
    </i>
    <i r="1">
      <x v="9"/>
    </i>
    <i>
      <x v="1"/>
    </i>
    <i r="1">
      <x/>
    </i>
    <i r="1">
      <x v="1"/>
    </i>
    <i r="1">
      <x v="2"/>
    </i>
    <i r="1">
      <x v="3"/>
    </i>
    <i r="1">
      <x v="4"/>
    </i>
    <i r="1">
      <x v="5"/>
    </i>
    <i r="1">
      <x v="6"/>
    </i>
    <i r="1">
      <x v="7"/>
    </i>
    <i r="1">
      <x v="8"/>
    </i>
    <i r="1">
      <x v="9"/>
    </i>
    <i t="grand">
      <x/>
    </i>
  </rowItems>
  <colFields count="1">
    <field x="1"/>
  </colFields>
  <colItems count="5">
    <i>
      <x/>
    </i>
    <i>
      <x v="1"/>
    </i>
    <i>
      <x v="2"/>
    </i>
    <i>
      <x v="3"/>
    </i>
    <i>
      <x v="4"/>
    </i>
  </colItems>
  <pageFields count="1">
    <pageField fld="7" hier="132" name="[dim_Date_Table].[Top_5_Cal_Year_Indicator].&amp;[True]" cap="TRUE"/>
  </pageFields>
  <dataFields count="1">
    <dataField name="Fatalities (count)" fld="4" baseField="2" baseItem="0"/>
  </dataFields>
  <formats count="3">
    <format dxfId="57">
      <pivotArea outline="0" collapsedLevelsAreSubtotals="1" fieldPosition="0"/>
    </format>
    <format dxfId="56">
      <pivotArea outline="0" collapsedLevelsAreSubtotals="1" fieldPosition="0"/>
    </format>
    <format dxfId="55">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432"/>
    <rowHierarchyUsage hierarchyUsage="149"/>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90460A87-D049-4F56-BAE9-748D63583AC6}" name="PivotTable4" cacheId="378"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F30" firstHeaderRow="1" firstDataRow="2" firstDataCol="1" rowPageCount="1"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xis="axisRow" allDrilled="1" showAll="0" dataSourceSort="1" defaultAttributeDrillState="1">
      <items count="3">
        <item n="Not on a public road" x="0"/>
        <item n="On a public road" x="1"/>
        <item t="default"/>
      </items>
    </pivotField>
    <pivotField axis="axisRow" allDrilled="1" showAll="0" dataSourceSort="1" defaultAttributeDrillState="1">
      <items count="11">
        <item s="1" x="0"/>
        <item s="1" x="1"/>
        <item s="1" x="2"/>
        <item s="1" x="3"/>
        <item s="1" x="4"/>
        <item s="1" x="5"/>
        <item s="1" x="6"/>
        <item s="1" x="7"/>
        <item s="1" x="8"/>
        <item s="1" x="9"/>
        <item t="default"/>
      </items>
    </pivotField>
    <pivotField axis="axisCol" allDrilled="1" showAll="0" dataSourceSort="1" defaultAttributeDrillState="1">
      <items count="6">
        <item x="0"/>
        <item x="1"/>
        <item x="2"/>
        <item x="3"/>
        <item x="4"/>
        <item t="default"/>
      </items>
    </pivotField>
    <pivotField axis="axisPage" allDrilled="1" showAll="0" dataSourceSort="1" defaultAttributeDrillState="1">
      <items count="1">
        <item t="default"/>
      </items>
    </pivotField>
  </pivotFields>
  <rowFields count="2">
    <field x="4"/>
    <field x="5"/>
  </rowFields>
  <rowItems count="23">
    <i>
      <x/>
    </i>
    <i r="1">
      <x/>
    </i>
    <i r="1">
      <x v="1"/>
    </i>
    <i r="1">
      <x v="2"/>
    </i>
    <i r="1">
      <x v="3"/>
    </i>
    <i r="1">
      <x v="4"/>
    </i>
    <i r="1">
      <x v="5"/>
    </i>
    <i r="1">
      <x v="6"/>
    </i>
    <i r="1">
      <x v="7"/>
    </i>
    <i r="1">
      <x v="8"/>
    </i>
    <i r="1">
      <x v="9"/>
    </i>
    <i>
      <x v="1"/>
    </i>
    <i r="1">
      <x/>
    </i>
    <i r="1">
      <x v="1"/>
    </i>
    <i r="1">
      <x v="2"/>
    </i>
    <i r="1">
      <x v="3"/>
    </i>
    <i r="1">
      <x v="4"/>
    </i>
    <i r="1">
      <x v="5"/>
    </i>
    <i r="1">
      <x v="6"/>
    </i>
    <i r="1">
      <x v="7"/>
    </i>
    <i r="1">
      <x v="8"/>
    </i>
    <i r="1">
      <x v="9"/>
    </i>
    <i t="grand">
      <x/>
    </i>
  </rowItems>
  <colFields count="1">
    <field x="6"/>
  </colFields>
  <colItems count="5">
    <i>
      <x/>
    </i>
    <i>
      <x v="1"/>
    </i>
    <i>
      <x v="2"/>
    </i>
    <i>
      <x v="3"/>
    </i>
    <i>
      <x v="4"/>
    </i>
  </colItems>
  <pageFields count="1">
    <pageField fld="7" hier="133" name="[dim_Date_Table].[Top_5_Fin_Year_Indicator].&amp;[True]" cap="TRUE"/>
  </pageFields>
  <dataFields count="1">
    <dataField name="Fatalities (count)" fld="3" baseField="1" baseItem="0"/>
  </dataFields>
  <formats count="3">
    <format dxfId="54">
      <pivotArea outline="0" collapsedLevelsAreSubtotals="1" fieldPosition="0"/>
    </format>
    <format dxfId="53">
      <pivotArea outline="0" collapsedLevelsAreSubtotals="1" fieldPosition="0"/>
    </format>
    <format dxfId="52">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2">
    <rowHierarchyUsage hierarchyUsage="432"/>
    <rowHierarchyUsage hierarchyUsage="149"/>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D88A3688-4E5C-44E5-8868-92245B7E1F6B}" name="TIFModel" cacheId="314"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8" firstHeaderRow="1" firstDataRow="2" firstDataCol="1" rowPageCount="2"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llDrilled="1" showAll="0" dataSourceSort="1" defaultAttributeDrillState="1">
      <items count="9">
        <item s="1" x="0"/>
        <item s="1" x="1"/>
        <item s="1" x="2"/>
        <item s="1" x="3"/>
        <item s="1" x="4"/>
        <item s="1" x="5"/>
        <item s="1" x="6"/>
        <item s="1" x="7"/>
        <item t="default"/>
      </items>
    </pivotField>
    <pivotField axis="axisPage" allDrilled="1" showAll="0" dataSourceSort="1" defaultAttributeDrillState="1">
      <items count="3">
        <item n="No vehicle involved" x="0"/>
        <item n="Vehicle involved" x="1"/>
        <item t="default"/>
      </items>
    </pivotField>
    <pivotField axis="axisRow" allDrilled="1" showAll="0" dataSourceSort="1" defaultAttributeDrillState="1">
      <items count="11">
        <item x="0"/>
        <item x="1"/>
        <item x="2"/>
        <item x="3"/>
        <item x="4"/>
        <item x="5"/>
        <item x="6"/>
        <item x="7"/>
        <item x="8"/>
        <item x="9"/>
        <item t="default"/>
      </items>
    </pivotField>
  </pivotFields>
  <rowFields count="1">
    <field x="7"/>
  </rowFields>
  <rowItems count="11">
    <i>
      <x/>
    </i>
    <i>
      <x v="1"/>
    </i>
    <i>
      <x v="2"/>
    </i>
    <i>
      <x v="3"/>
    </i>
    <i>
      <x v="4"/>
    </i>
    <i>
      <x v="5"/>
    </i>
    <i>
      <x v="6"/>
    </i>
    <i>
      <x v="7"/>
    </i>
    <i>
      <x v="8"/>
    </i>
    <i>
      <x v="9"/>
    </i>
    <i t="grand">
      <x/>
    </i>
  </rowItems>
  <colFields count="1">
    <field x="1"/>
  </colFields>
  <colItems count="10">
    <i>
      <x/>
    </i>
    <i>
      <x v="1"/>
    </i>
    <i>
      <x v="2"/>
    </i>
    <i>
      <x v="3"/>
    </i>
    <i>
      <x v="4"/>
    </i>
    <i>
      <x v="5"/>
    </i>
    <i>
      <x v="6"/>
    </i>
    <i>
      <x v="7"/>
    </i>
    <i>
      <x v="8"/>
    </i>
    <i>
      <x v="9"/>
    </i>
  </colItems>
  <pageFields count="2">
    <pageField fld="0" hier="130" name="[dim_Date_Table].[Top_10_Cal_Year_Indicator].&amp;[True]" cap="TRUE"/>
    <pageField fld="6" hier="446" name="[TIF_Reporting].[Vehicle indicator].&amp;[True]" cap="TRUE"/>
  </pageFields>
  <dataFields count="1">
    <dataField name="Fatalities (count)" fld="4" baseField="2" baseItem="0"/>
  </dataFields>
  <formats count="3">
    <format dxfId="51">
      <pivotArea outline="0" collapsedLevelsAreSubtotals="1" fieldPosition="0"/>
    </format>
    <format dxfId="50">
      <pivotArea outline="0" collapsedLevelsAreSubtotals="1" fieldPosition="0"/>
    </format>
    <format dxfId="49">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6401414E-D78B-4ADE-B700-F1001F9EB3FF}" name="PivotTable15" cacheId="313"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18" firstHeaderRow="1" firstDataRow="2" firstDataCol="1" rowPageCount="2"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Page" allDrilled="1" showAll="0" dataSourceSort="1" defaultAttributeDrillState="1">
      <items count="3">
        <item n="No vehicle involved" x="0"/>
        <item n="Vehicle involved" x="1"/>
        <item t="default"/>
      </items>
    </pivotField>
    <pivotField axis="axisRow" allDrilled="1" showAll="0" dataSourceSort="1" defaultAttributeDrillState="1">
      <items count="11">
        <item x="0"/>
        <item x="1"/>
        <item x="2"/>
        <item x="3"/>
        <item x="4"/>
        <item x="5"/>
        <item x="6"/>
        <item x="7"/>
        <item x="8"/>
        <item x="9"/>
        <item t="default"/>
      </items>
    </pivotField>
  </pivotFields>
  <rowFields count="1">
    <field x="7"/>
  </rowFields>
  <rowItems count="11">
    <i>
      <x/>
    </i>
    <i>
      <x v="1"/>
    </i>
    <i>
      <x v="2"/>
    </i>
    <i>
      <x v="3"/>
    </i>
    <i>
      <x v="4"/>
    </i>
    <i>
      <x v="5"/>
    </i>
    <i>
      <x v="6"/>
    </i>
    <i>
      <x v="7"/>
    </i>
    <i>
      <x v="8"/>
    </i>
    <i>
      <x v="9"/>
    </i>
    <i t="grand">
      <x/>
    </i>
  </rowItems>
  <colFields count="1">
    <field x="4"/>
  </colFields>
  <colItems count="10">
    <i>
      <x/>
    </i>
    <i>
      <x v="1"/>
    </i>
    <i>
      <x v="2"/>
    </i>
    <i>
      <x v="3"/>
    </i>
    <i>
      <x v="4"/>
    </i>
    <i>
      <x v="5"/>
    </i>
    <i>
      <x v="6"/>
    </i>
    <i>
      <x v="7"/>
    </i>
    <i>
      <x v="8"/>
    </i>
    <i>
      <x v="9"/>
    </i>
  </colItems>
  <pageFields count="2">
    <pageField fld="3" hier="131" name="[dim_Date_Table].[Top_10_Fin_Year_Indicator].&amp;[True]" cap="TRUE"/>
    <pageField fld="6" hier="446" name="[TIF_Reporting].[Vehicle indicator].&amp;[True]" cap="TRUE"/>
  </pageFields>
  <dataFields count="1">
    <dataField fld="5" baseField="0" baseItem="0"/>
  </dataFields>
  <formats count="2">
    <format dxfId="48">
      <pivotArea outline="0" collapsedLevelsAreSubtotals="1" fieldPosition="0"/>
    </format>
    <format dxfId="47">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44"/>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AE09EAD5-1DD5-4F0C-817F-97DC450C4A9F}" name="TIFModel" cacheId="312"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32" firstHeaderRow="1" firstDataRow="2" firstDataCol="1" rowPageCount="2" colPageCount="1"/>
  <pivotFields count="8">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dataField="1" showAll="0" defaultSubtotal="0"/>
    <pivotField allDrilled="1" showAll="0" dataSourceSort="1" defaultAttributeDrillState="1">
      <items count="9">
        <item s="1" x="0"/>
        <item s="1" x="1"/>
        <item s="1" x="2"/>
        <item s="1" x="3"/>
        <item s="1" x="4"/>
        <item s="1" x="5"/>
        <item s="1" x="6"/>
        <item s="1" x="7"/>
        <item t="default"/>
      </items>
    </pivotField>
    <pivotField axis="axisPage" allDrilled="1" showAll="0" dataSourceSort="1" defaultAttributeDrillState="1">
      <items count="3">
        <item n="No vehicle involved" x="0"/>
        <item n="Vehicle involved" x="1"/>
        <item t="default"/>
      </items>
    </pivotField>
    <pivotField axis="axisRow" allDrilled="1" showAll="0" dataSourceSort="1" defaultAttributeDrillState="1">
      <items count="25">
        <item x="0"/>
        <item x="1"/>
        <item x="2"/>
        <item x="3"/>
        <item x="4"/>
        <item x="5"/>
        <item x="6"/>
        <item x="7"/>
        <item x="8"/>
        <item x="9"/>
        <item x="10"/>
        <item x="11"/>
        <item x="12"/>
        <item x="13"/>
        <item x="14"/>
        <item x="15"/>
        <item x="16"/>
        <item x="17"/>
        <item x="18"/>
        <item x="19"/>
        <item x="20"/>
        <item x="21"/>
        <item x="22"/>
        <item x="23"/>
        <item t="default"/>
      </items>
    </pivotField>
  </pivotFields>
  <rowFields count="1">
    <field x="7"/>
  </rowFields>
  <rowItems count="25">
    <i>
      <x/>
    </i>
    <i>
      <x v="1"/>
    </i>
    <i>
      <x v="2"/>
    </i>
    <i>
      <x v="3"/>
    </i>
    <i>
      <x v="4"/>
    </i>
    <i>
      <x v="5"/>
    </i>
    <i>
      <x v="6"/>
    </i>
    <i>
      <x v="7"/>
    </i>
    <i>
      <x v="8"/>
    </i>
    <i>
      <x v="9"/>
    </i>
    <i>
      <x v="10"/>
    </i>
    <i>
      <x v="11"/>
    </i>
    <i>
      <x v="12"/>
    </i>
    <i>
      <x v="13"/>
    </i>
    <i>
      <x v="14"/>
    </i>
    <i>
      <x v="15"/>
    </i>
    <i>
      <x v="16"/>
    </i>
    <i>
      <x v="17"/>
    </i>
    <i>
      <x v="18"/>
    </i>
    <i>
      <x v="19"/>
    </i>
    <i>
      <x v="20"/>
    </i>
    <i>
      <x v="21"/>
    </i>
    <i>
      <x v="22"/>
    </i>
    <i>
      <x v="23"/>
    </i>
    <i t="grand">
      <x/>
    </i>
  </rowItems>
  <colFields count="1">
    <field x="1"/>
  </colFields>
  <colItems count="10">
    <i>
      <x/>
    </i>
    <i>
      <x v="1"/>
    </i>
    <i>
      <x v="2"/>
    </i>
    <i>
      <x v="3"/>
    </i>
    <i>
      <x v="4"/>
    </i>
    <i>
      <x v="5"/>
    </i>
    <i>
      <x v="6"/>
    </i>
    <i>
      <x v="7"/>
    </i>
    <i>
      <x v="8"/>
    </i>
    <i>
      <x v="9"/>
    </i>
  </colItems>
  <pageFields count="2">
    <pageField fld="0" hier="130" name="[dim_Date_Table].[Top_10_Cal_Year_Indicator].&amp;[True]" cap="TRUE"/>
    <pageField fld="6" hier="446" name="[TIF_Reporting].[Vehicle indicator].&amp;[True]" cap="TRUE"/>
  </pageFields>
  <dataFields count="1">
    <dataField name="Fatalities (count)" fld="4" baseField="2" baseItem="0"/>
  </dataFields>
  <formats count="3">
    <format dxfId="46">
      <pivotArea outline="0" collapsedLevelsAreSubtotals="1" fieldPosition="0"/>
    </format>
    <format dxfId="45">
      <pivotArea outline="0" collapsedLevelsAreSubtotals="1" fieldPosition="0"/>
    </format>
    <format dxfId="44">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20"/>
  </rowHierarchiesUsage>
  <colHierarchiesUsage count="1">
    <colHierarchyUsage hierarchyUsage="112"/>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FB4EB6C2-CE1B-40E1-A31E-A2E22666F192}" name="PivotTable15" cacheId="311" applyNumberFormats="0" applyBorderFormats="0" applyFontFormats="0" applyPatternFormats="0" applyAlignmentFormats="0" applyWidthHeightFormats="1" dataCaption="Values" grandTotalCaption="Total" missingCaption="0" updatedVersion="8" minRefreshableVersion="3" asteriskTotals="1" visualTotals="0" showDrill="0" useAutoFormatting="1" subtotalHiddenItems="1" colGrandTotals="0" itemPrintTitles="1" createdVersion="8" indent="0" showEmptyRow="1" showHeaders="0" outline="1" outlineData="1" multipleFieldFilters="0" fieldListSortAscending="1">
  <location ref="A6:K32" firstHeaderRow="1" firstDataRow="2" firstDataCol="1" rowPageCount="2" colPageCount="1"/>
  <pivotFields count="8">
    <pivotField allDrilled="1" showAll="0" dataSourceSort="1" defaultAttributeDrillState="1"/>
    <pivotField allDrilled="1" showAll="0" dataSourceSort="1" defaultAttributeDrillState="1">
      <items count="20">
        <item s="1" x="0"/>
        <item s="1" x="1"/>
        <item s="1" x="2"/>
        <item s="1" x="3"/>
        <item s="1" x="4"/>
        <item s="1" x="5"/>
        <item s="1" x="6"/>
        <item s="1" x="7"/>
        <item s="1" x="8"/>
        <item s="1" x="9"/>
        <item s="1" x="10"/>
        <item s="1" x="11"/>
        <item s="1" x="12"/>
        <item s="1" x="13"/>
        <item s="1" x="14"/>
        <item s="1" x="15"/>
        <item s="1" x="16"/>
        <item s="1" x="17"/>
        <item s="1" x="18"/>
        <item t="default"/>
      </items>
    </pivotField>
    <pivotField allDrilled="1" showAll="0" dataSourceSort="1" defaultAttributeDrillState="1">
      <items count="87">
        <item s="1" x="0"/>
        <item s="1" x="1"/>
        <item s="1" x="2"/>
        <item s="1" x="3"/>
        <item s="1" x="4"/>
        <item s="1" x="5"/>
        <item s="1" x="6"/>
        <item s="1" x="7"/>
        <item s="1" x="8"/>
        <item s="1" x="9"/>
        <item s="1" x="10"/>
        <item s="1" x="11"/>
        <item s="1" x="12"/>
        <item s="1" x="13"/>
        <item s="1" x="14"/>
        <item s="1" x="15"/>
        <item s="1" x="16"/>
        <item s="1" x="17"/>
        <item s="1" x="18"/>
        <item s="1" x="19"/>
        <item s="1" x="20"/>
        <item s="1" x="21"/>
        <item s="1" x="22"/>
        <item s="1" x="23"/>
        <item s="1" x="24"/>
        <item s="1" x="25"/>
        <item s="1" x="26"/>
        <item s="1" x="27"/>
        <item s="1" x="28"/>
        <item s="1" x="29"/>
        <item s="1" x="30"/>
        <item s="1" x="31"/>
        <item s="1" x="32"/>
        <item s="1" x="33"/>
        <item s="1" x="34"/>
        <item s="1" x="35"/>
        <item s="1" x="36"/>
        <item s="1" x="37"/>
        <item s="1" x="38"/>
        <item s="1" x="39"/>
        <item s="1" x="40"/>
        <item s="1" x="41"/>
        <item s="1" x="42"/>
        <item s="1" x="43"/>
        <item s="1" x="44"/>
        <item s="1" x="45"/>
        <item s="1" x="46"/>
        <item s="1" x="47"/>
        <item s="1" x="48"/>
        <item s="1" x="49"/>
        <item s="1" x="50"/>
        <item s="1" x="51"/>
        <item s="1" x="52"/>
        <item s="1" x="53"/>
        <item s="1" x="54"/>
        <item s="1" x="55"/>
        <item s="1" x="56"/>
        <item s="1" x="57"/>
        <item s="1" x="58"/>
        <item s="1" x="59"/>
        <item s="1" x="60"/>
        <item s="1" x="61"/>
        <item s="1" x="62"/>
        <item s="1" x="63"/>
        <item s="1" x="64"/>
        <item s="1" x="65"/>
        <item s="1" x="66"/>
        <item s="1" x="67"/>
        <item s="1" x="68"/>
        <item s="1" x="69"/>
        <item s="1" x="70"/>
        <item s="1" x="71"/>
        <item s="1" x="72"/>
        <item s="1" x="73"/>
        <item s="1" x="74"/>
        <item s="1" x="75"/>
        <item s="1" x="76"/>
        <item s="1" x="77"/>
        <item s="1" x="78"/>
        <item s="1" x="79"/>
        <item s="1" x="80"/>
        <item s="1" x="81"/>
        <item s="1" x="82"/>
        <item s="1" x="83"/>
        <item s="1" x="84"/>
        <item s="1" x="85"/>
        <item t="default"/>
      </items>
    </pivotField>
    <pivotField axis="axisPage" allDrilled="1" showAll="0" dataSourceSort="1" defaultAttributeDrillState="1">
      <items count="1">
        <item t="default"/>
      </items>
    </pivotField>
    <pivotField axis="axisCol" allDrilled="1" showAll="0" dataSourceSort="1" defaultAttributeDrillState="1">
      <items count="11">
        <item x="0"/>
        <item x="1"/>
        <item x="2"/>
        <item x="3"/>
        <item x="4"/>
        <item x="5"/>
        <item x="6"/>
        <item x="7"/>
        <item x="8"/>
        <item x="9"/>
        <item t="default"/>
      </items>
    </pivotField>
    <pivotField dataField="1" showAll="0"/>
    <pivotField axis="axisPage" allDrilled="1" showAll="0" dataSourceSort="1" defaultAttributeDrillState="1">
      <items count="3">
        <item n="No vehicle involved" x="0"/>
        <item n="Vehicle involved" s="1" x="1"/>
        <item t="default"/>
      </items>
    </pivotField>
    <pivotField axis="axisRow" allDrilled="1" showAll="0" dataSourceSort="1" defaultAttributeDrillState="1">
      <items count="25">
        <item x="0"/>
        <item x="1"/>
        <item x="2"/>
        <item x="3"/>
        <item x="4"/>
        <item x="5"/>
        <item x="6"/>
        <item x="7"/>
        <item x="8"/>
        <item x="9"/>
        <item x="10"/>
        <item x="11"/>
        <item x="12"/>
        <item x="13"/>
        <item x="14"/>
        <item x="15"/>
        <item x="16"/>
        <item x="17"/>
        <item x="18"/>
        <item x="19"/>
        <item x="20"/>
        <item x="21"/>
        <item x="22"/>
        <item x="23"/>
        <item t="default"/>
      </items>
    </pivotField>
  </pivotFields>
  <rowFields count="1">
    <field x="7"/>
  </rowFields>
  <rowItems count="25">
    <i>
      <x/>
    </i>
    <i>
      <x v="1"/>
    </i>
    <i>
      <x v="2"/>
    </i>
    <i>
      <x v="3"/>
    </i>
    <i>
      <x v="4"/>
    </i>
    <i>
      <x v="5"/>
    </i>
    <i>
      <x v="6"/>
    </i>
    <i>
      <x v="7"/>
    </i>
    <i>
      <x v="8"/>
    </i>
    <i>
      <x v="9"/>
    </i>
    <i>
      <x v="10"/>
    </i>
    <i>
      <x v="11"/>
    </i>
    <i>
      <x v="12"/>
    </i>
    <i>
      <x v="13"/>
    </i>
    <i>
      <x v="14"/>
    </i>
    <i>
      <x v="15"/>
    </i>
    <i>
      <x v="16"/>
    </i>
    <i>
      <x v="17"/>
    </i>
    <i>
      <x v="18"/>
    </i>
    <i>
      <x v="19"/>
    </i>
    <i>
      <x v="20"/>
    </i>
    <i>
      <x v="21"/>
    </i>
    <i>
      <x v="22"/>
    </i>
    <i>
      <x v="23"/>
    </i>
    <i t="grand">
      <x/>
    </i>
  </rowItems>
  <colFields count="1">
    <field x="4"/>
  </colFields>
  <colItems count="10">
    <i>
      <x/>
    </i>
    <i>
      <x v="1"/>
    </i>
    <i>
      <x v="2"/>
    </i>
    <i>
      <x v="3"/>
    </i>
    <i>
      <x v="4"/>
    </i>
    <i>
      <x v="5"/>
    </i>
    <i>
      <x v="6"/>
    </i>
    <i>
      <x v="7"/>
    </i>
    <i>
      <x v="8"/>
    </i>
    <i>
      <x v="9"/>
    </i>
  </colItems>
  <pageFields count="2">
    <pageField fld="3" hier="131" name="[dim_Date_Table].[Top_10_Fin_Year_Indicator].&amp;[True]" cap="TRUE"/>
    <pageField fld="6" hier="446" name="[TIF_Reporting].[Vehicle indicator].&amp;[True]" cap="Vehicle involved"/>
  </pageFields>
  <dataFields count="1">
    <dataField fld="5" baseField="0" baseItem="0"/>
  </dataFields>
  <formats count="2">
    <format dxfId="43">
      <pivotArea outline="0" collapsedLevelsAreSubtotals="1" fieldPosition="0"/>
    </format>
    <format dxfId="42">
      <pivotArea dataOnly="0" labelOnly="1" grandRow="1" outline="0" fieldPosition="0"/>
    </format>
  </formats>
  <pivotHierarchies count="509">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embers count="105" level="1">
        <member name=""/>
        <member name=""/>
        <member name=""/>
        <member name=""/>
        <member name=""/>
        <member name=""/>
        <member name=""/>
        <member name="[dim_ANZSIC_3digit].[ANZSIC_2digit].&amp;[B0 Mining, nfd]"/>
        <member name=""/>
        <member name=""/>
        <member name=""/>
        <member name=""/>
        <member name=""/>
        <member name=""/>
        <member name=""/>
        <member name=""/>
        <member name="[dim_ANZSIC_3digit].[ANZSIC_2digit].&amp;[E0 Construction, nfd]"/>
        <member name="[dim_ANZSIC_3digit].[ANZSIC_2digit].&amp;[G0 Retail trade, nfd]"/>
        <member name=""/>
        <member name=""/>
        <member name="[dim_ANZSIC_3digit].[ANZSIC_2digit].&amp;[C0 Manufacturing, nfd]"/>
        <member name=""/>
        <member name=""/>
        <member name="[dim_ANZSIC_3digit].[ANZSIC_2digit].&amp;[S0 Other services, nfd]"/>
        <member name=""/>
        <member name="[dim_ANZSIC_3digit].[ANZSIC_2digit].&amp;[F0 Wholesale trade, nfd]"/>
        <member name=""/>
        <member name=""/>
        <member name=""/>
        <member name=""/>
        <member name=""/>
        <member name=""/>
        <member name=""/>
        <member name=""/>
        <member name=""/>
        <member name=""/>
        <member name=""/>
        <member name=""/>
        <member name=""/>
        <member name=""/>
        <member name=""/>
        <member name=""/>
        <member name=""/>
        <member name="[dim_ANZSIC_3digit].[ANZSIC_2digit].&amp;[P0 Education and training, nfd]"/>
        <member name=""/>
        <member name=""/>
        <member name=""/>
        <member name=""/>
        <member name=""/>
        <member name=""/>
        <member name=""/>
        <member name=""/>
        <member name=""/>
        <member name="[dim_ANZSIC_3digit].[ANZSIC_2digit].&amp;[R0 Arts and recreation services, nfd]"/>
        <member name=""/>
        <member name=""/>
        <member name=""/>
        <member name=""/>
        <member name="[dim_ANZSIC_3digit].[ANZSIC_2digit].&amp;[H0 Accommodation and food services, nfd]"/>
        <member name=""/>
        <member name="[dim_ANZSIC_3digit].[ANZSIC_2digit].&amp;[K0 Financial and insurance services, nfd]"/>
        <member name="[dim_ANZSIC_3digit].[ANZSIC_2digit].&amp;[O0 Public administration and safety, nfd]"/>
        <member name=""/>
        <member name=""/>
        <member name=""/>
        <member name="[dim_ANZSIC_3digit].[ANZSIC_2digit].&amp;[A0 Agriculture, forestry and fishing, nfd]"/>
        <member name="[dim_ANZSIC_3digit].[ANZSIC_2digit].&amp;[I0 Transport, postal and warehousing, nfd]"/>
        <member name="[dim_ANZSIC_3digit].[ANZSIC_2digit].&amp;[Q0 Health care and social assistance, nfd]"/>
        <member name=""/>
        <member name=""/>
        <member name=""/>
        <member name=""/>
        <member name="[dim_ANZSIC_3digit].[ANZSIC_2digit].&amp;[N0 Administrative and support services, nfd]"/>
        <member name=""/>
        <member name=""/>
        <member name=""/>
        <member name=""/>
        <member name=""/>
        <member name=""/>
        <member name=""/>
        <member name="[dim_ANZSIC_3digit].[ANZSIC_2digit].&amp;[L0 Rental, hiring and real estate services, nfd]"/>
        <member name=""/>
        <member name=""/>
        <member name=""/>
        <member name="[dim_ANZSIC_3digit].[ANZSIC_2digit].&amp;[J0 Information media and telecommunications, nfd]"/>
        <member name=""/>
        <member name=""/>
        <member name=""/>
        <member name="[dim_ANZSIC_3digit].[ANZSIC_2digit].&amp;[D0 Electricity, gas, water and waste services, nfd]"/>
        <member name=""/>
        <member name=""/>
        <member name=""/>
        <member name=""/>
        <member name=""/>
        <member name=""/>
        <member name=""/>
        <member name="[dim_ANZSIC_3digit].[ANZSIC_2digit].&amp;[M0 Professional, scientific and technical services, nfd]"/>
        <member name=""/>
        <member name=""/>
        <member name=""/>
        <member name=""/>
        <member name=""/>
        <member name=""/>
        <member name=""/>
        <member nam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members count="1" level="1">
        <member name="[dim_Date_Table].[Top_10_Cal_Year_Indicator].&amp;[True]"/>
      </members>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pivotHierarchy multipleItemSelectionAllowed="1"/>
    <pivotHierarchy/>
    <pivotHierarchy/>
    <pivotHierarchy/>
    <pivotHierarchy/>
    <pivotHierarchy dragToRow="0" dragToCol="0" dragToPage="0" dragToData="1" caption="Fatalities (count)"/>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caption="Fatalities (rate)"/>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Medium9" showRowHeaders="1" showColHeaders="1" showRowStripes="0" showColStripes="0" showLastColumn="1"/>
  <rowHierarchiesUsage count="1">
    <rowHierarchyUsage hierarchyUsage="220"/>
  </rowHierarchiesUsage>
  <colHierarchiesUsage count="1">
    <colHierarchyUsage hierarchyUsage="126"/>
  </colHierarchiesUsage>
  <extLst>
    <ext xmlns:x14="http://schemas.microsoft.com/office/spreadsheetml/2009/9/main" uri="{962EF5D1-5CA2-4c93-8EF4-DBF5C05439D2}">
      <x14:pivotTableDefinition xmlns:xm="http://schemas.microsoft.com/office/excel/2006/main" calculatedMembersInFilters="1"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SWA">
      <a:dk1>
        <a:sysClr val="windowText" lastClr="000000"/>
      </a:dk1>
      <a:lt1>
        <a:sysClr val="window" lastClr="FFFFFF"/>
      </a:lt1>
      <a:dk2>
        <a:srgbClr val="303138"/>
      </a:dk2>
      <a:lt2>
        <a:srgbClr val="E7E6E6"/>
      </a:lt2>
      <a:accent1>
        <a:srgbClr val="E71D31"/>
      </a:accent1>
      <a:accent2>
        <a:srgbClr val="DBDBDB"/>
      </a:accent2>
      <a:accent3>
        <a:srgbClr val="2E849E"/>
      </a:accent3>
      <a:accent4>
        <a:srgbClr val="BA4A56"/>
      </a:accent4>
      <a:accent5>
        <a:srgbClr val="73C194"/>
      </a:accent5>
      <a:accent6>
        <a:srgbClr val="A68FD8"/>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abs.gov.au/statistics/classifications/anzsco-australian-and-new-zealand-standard-classification-occupations/2022" TargetMode="External"/><Relationship Id="rId2" Type="http://schemas.openxmlformats.org/officeDocument/2006/relationships/hyperlink" Target="https://www.abs.gov.au/statistics/classifications/australian-and-new-zealand-standard-industrial-classification-anzsic/2006-revision-2-0" TargetMode="External"/><Relationship Id="rId1" Type="http://schemas.openxmlformats.org/officeDocument/2006/relationships/hyperlink" Target="https://data.safeworkaustralia.gov.au/about-our-datasets/work-related-fatalities-data" TargetMode="External"/><Relationship Id="rId5" Type="http://schemas.openxmlformats.org/officeDocument/2006/relationships/drawing" Target="../drawings/drawing1.xml"/><Relationship Id="rId4" Type="http://schemas.openxmlformats.org/officeDocument/2006/relationships/hyperlink" Target="https://data.safeworkaustralia.gov.au/about-our-datasets/type-occurrence-classification-system-toocs-3rd-edition" TargetMode="Externa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4.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5.xml"/></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7.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8.xml"/></Relationships>
</file>

<file path=xl/worksheets/_rels/sheet10.xml.rels><?xml version="1.0" encoding="UTF-8" standalone="yes"?>
<Relationships xmlns="http://schemas.openxmlformats.org/package/2006/relationships"><Relationship Id="rId1" Type="http://schemas.openxmlformats.org/officeDocument/2006/relationships/pivotTable" Target="../pivotTables/pivotTable9.xml"/></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_rels/sheet12.xml.rels><?xml version="1.0" encoding="UTF-8" standalone="yes"?>
<Relationships xmlns="http://schemas.openxmlformats.org/package/2006/relationships"><Relationship Id="rId1" Type="http://schemas.openxmlformats.org/officeDocument/2006/relationships/pivotTable" Target="../pivotTables/pivotTable11.xml"/></Relationships>
</file>

<file path=xl/worksheets/_rels/sheet13.xml.rels><?xml version="1.0" encoding="UTF-8" standalone="yes"?>
<Relationships xmlns="http://schemas.openxmlformats.org/package/2006/relationships"><Relationship Id="rId1" Type="http://schemas.openxmlformats.org/officeDocument/2006/relationships/pivotTable" Target="../pivotTables/pivotTable12.xml"/></Relationships>
</file>

<file path=xl/worksheets/_rels/sheet14.xml.rels><?xml version="1.0" encoding="UTF-8" standalone="yes"?>
<Relationships xmlns="http://schemas.openxmlformats.org/package/2006/relationships"><Relationship Id="rId1" Type="http://schemas.openxmlformats.org/officeDocument/2006/relationships/pivotTable" Target="../pivotTables/pivotTable13.xml"/></Relationships>
</file>

<file path=xl/worksheets/_rels/sheet15.xml.rels><?xml version="1.0" encoding="UTF-8" standalone="yes"?>
<Relationships xmlns="http://schemas.openxmlformats.org/package/2006/relationships"><Relationship Id="rId1" Type="http://schemas.openxmlformats.org/officeDocument/2006/relationships/pivotTable" Target="../pivotTables/pivotTable14.xml"/></Relationships>
</file>

<file path=xl/worksheets/_rels/sheet16.xml.rels><?xml version="1.0" encoding="UTF-8" standalone="yes"?>
<Relationships xmlns="http://schemas.openxmlformats.org/package/2006/relationships"><Relationship Id="rId1" Type="http://schemas.openxmlformats.org/officeDocument/2006/relationships/pivotTable" Target="../pivotTables/pivotTable15.xml"/></Relationships>
</file>

<file path=xl/worksheets/_rels/sheet17.xml.rels><?xml version="1.0" encoding="UTF-8" standalone="yes"?>
<Relationships xmlns="http://schemas.openxmlformats.org/package/2006/relationships"><Relationship Id="rId1" Type="http://schemas.openxmlformats.org/officeDocument/2006/relationships/pivotTable" Target="../pivotTables/pivotTable16.xml"/></Relationships>
</file>

<file path=xl/worksheets/_rels/sheet18.xml.rels><?xml version="1.0" encoding="UTF-8" standalone="yes"?>
<Relationships xmlns="http://schemas.openxmlformats.org/package/2006/relationships"><Relationship Id="rId1" Type="http://schemas.openxmlformats.org/officeDocument/2006/relationships/pivotTable" Target="../pivotTables/pivotTable17.xml"/></Relationships>
</file>

<file path=xl/worksheets/_rels/sheet19.xml.rels><?xml version="1.0" encoding="UTF-8" standalone="yes"?>
<Relationships xmlns="http://schemas.openxmlformats.org/package/2006/relationships"><Relationship Id="rId1" Type="http://schemas.openxmlformats.org/officeDocument/2006/relationships/pivotTable" Target="../pivotTables/pivotTable18.xml"/></Relationships>
</file>

<file path=xl/worksheets/_rels/sheet20.xml.rels><?xml version="1.0" encoding="UTF-8" standalone="yes"?>
<Relationships xmlns="http://schemas.openxmlformats.org/package/2006/relationships"><Relationship Id="rId1" Type="http://schemas.openxmlformats.org/officeDocument/2006/relationships/pivotTable" Target="../pivotTables/pivotTable19.xml"/></Relationships>
</file>

<file path=xl/worksheets/_rels/sheet21.xml.rels><?xml version="1.0" encoding="UTF-8" standalone="yes"?>
<Relationships xmlns="http://schemas.openxmlformats.org/package/2006/relationships"><Relationship Id="rId1" Type="http://schemas.openxmlformats.org/officeDocument/2006/relationships/pivotTable" Target="../pivotTables/pivotTable20.xml"/></Relationships>
</file>

<file path=xl/worksheets/_rels/sheet22.xml.rels><?xml version="1.0" encoding="UTF-8" standalone="yes"?>
<Relationships xmlns="http://schemas.openxmlformats.org/package/2006/relationships"><Relationship Id="rId1" Type="http://schemas.openxmlformats.org/officeDocument/2006/relationships/pivotTable" Target="../pivotTables/pivotTable21.xml"/></Relationships>
</file>

<file path=xl/worksheets/_rels/sheet23.xml.rels><?xml version="1.0" encoding="UTF-8" standalone="yes"?>
<Relationships xmlns="http://schemas.openxmlformats.org/package/2006/relationships"><Relationship Id="rId1" Type="http://schemas.openxmlformats.org/officeDocument/2006/relationships/pivotTable" Target="../pivotTables/pivotTable22.xml"/></Relationships>
</file>

<file path=xl/worksheets/_rels/sheet24.xml.rels><?xml version="1.0" encoding="UTF-8" standalone="yes"?>
<Relationships xmlns="http://schemas.openxmlformats.org/package/2006/relationships"><Relationship Id="rId1" Type="http://schemas.openxmlformats.org/officeDocument/2006/relationships/pivotTable" Target="../pivotTables/pivotTable23.xml"/></Relationships>
</file>

<file path=xl/worksheets/_rels/sheet25.xml.rels><?xml version="1.0" encoding="UTF-8" standalone="yes"?>
<Relationships xmlns="http://schemas.openxmlformats.org/package/2006/relationships"><Relationship Id="rId1" Type="http://schemas.openxmlformats.org/officeDocument/2006/relationships/pivotTable" Target="../pivotTables/pivotTable24.xml"/></Relationships>
</file>

<file path=xl/worksheets/_rels/sheet26.xml.rels><?xml version="1.0" encoding="UTF-8" standalone="yes"?>
<Relationships xmlns="http://schemas.openxmlformats.org/package/2006/relationships"><Relationship Id="rId1" Type="http://schemas.openxmlformats.org/officeDocument/2006/relationships/pivotTable" Target="../pivotTables/pivotTable25.xml"/></Relationships>
</file>

<file path=xl/worksheets/_rels/sheet27.xml.rels><?xml version="1.0" encoding="UTF-8" standalone="yes"?>
<Relationships xmlns="http://schemas.openxmlformats.org/package/2006/relationships"><Relationship Id="rId1" Type="http://schemas.openxmlformats.org/officeDocument/2006/relationships/pivotTable" Target="../pivotTables/pivotTable26.xml"/></Relationships>
</file>

<file path=xl/worksheets/_rels/sheet28.xml.rels><?xml version="1.0" encoding="UTF-8" standalone="yes"?>
<Relationships xmlns="http://schemas.openxmlformats.org/package/2006/relationships"><Relationship Id="rId1" Type="http://schemas.openxmlformats.org/officeDocument/2006/relationships/pivotTable" Target="../pivotTables/pivotTable27.xml"/></Relationships>
</file>

<file path=xl/worksheets/_rels/sheet29.xml.rels><?xml version="1.0" encoding="UTF-8" standalone="yes"?>
<Relationships xmlns="http://schemas.openxmlformats.org/package/2006/relationships"><Relationship Id="rId1" Type="http://schemas.openxmlformats.org/officeDocument/2006/relationships/pivotTable" Target="../pivotTables/pivotTable2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2B601-4DF9-4AC5-ACB3-F08828382443}">
  <dimension ref="A1:B55"/>
  <sheetViews>
    <sheetView tabSelected="1" zoomScale="85" zoomScaleNormal="85" workbookViewId="0">
      <selection activeCell="B1" sqref="B1"/>
    </sheetView>
  </sheetViews>
  <sheetFormatPr defaultColWidth="9.140625" defaultRowHeight="15" x14ac:dyDescent="0.25"/>
  <cols>
    <col min="1" max="1" width="101.5703125" style="2" customWidth="1"/>
    <col min="2" max="16384" width="9.140625" style="2"/>
  </cols>
  <sheetData>
    <row r="1" spans="1:1" ht="20.25" thickBot="1" x14ac:dyDescent="0.35">
      <c r="A1" s="3" t="str">
        <f>_xlfn.CONCAT("Safe Work Australia – Traumatic Injury Fatalities detailed data file ",$A$5)</f>
        <v>Safe Work Australia – Traumatic Injury Fatalities detailed data file 2025</v>
      </c>
    </row>
    <row r="2" spans="1:1" ht="15.75" thickTop="1" x14ac:dyDescent="0.25"/>
    <row r="5" spans="1:1" x14ac:dyDescent="0.25">
      <c r="A5" s="4">
        <v>2025</v>
      </c>
    </row>
    <row r="6" spans="1:1" ht="18" thickBot="1" x14ac:dyDescent="0.35">
      <c r="A6" s="5" t="s">
        <v>0</v>
      </c>
    </row>
    <row r="7" spans="1:1" ht="15.75" thickTop="1" x14ac:dyDescent="0.25">
      <c r="A7" s="6">
        <v>46304</v>
      </c>
    </row>
    <row r="9" spans="1:1" ht="18" thickBot="1" x14ac:dyDescent="0.35">
      <c r="A9" s="5" t="s">
        <v>1</v>
      </c>
    </row>
    <row r="10" spans="1:1" ht="15.75" thickTop="1" x14ac:dyDescent="0.25">
      <c r="A10" s="19" t="s">
        <v>2</v>
      </c>
    </row>
    <row r="11" spans="1:1" x14ac:dyDescent="0.25">
      <c r="A11" s="19" t="s">
        <v>3</v>
      </c>
    </row>
    <row r="12" spans="1:1" x14ac:dyDescent="0.25">
      <c r="A12" s="19" t="s">
        <v>4</v>
      </c>
    </row>
    <row r="13" spans="1:1" x14ac:dyDescent="0.25">
      <c r="A13" s="19" t="s">
        <v>5</v>
      </c>
    </row>
    <row r="14" spans="1:1" x14ac:dyDescent="0.25">
      <c r="A14" s="20"/>
    </row>
    <row r="15" spans="1:1" ht="18" thickBot="1" x14ac:dyDescent="0.35">
      <c r="A15" s="5" t="s">
        <v>6</v>
      </c>
    </row>
    <row r="16" spans="1:1" ht="15.75" thickTop="1" x14ac:dyDescent="0.25">
      <c r="A16" s="8" t="s">
        <v>7</v>
      </c>
    </row>
    <row r="17" spans="1:2" x14ac:dyDescent="0.25">
      <c r="A17" s="9" t="str">
        <f>_xlfn.CONCAT("Table 1.1. Fatalities (count) by Industry (ANZSIC Subdivision), 10 years (calendar) to ",$A$5)</f>
        <v>Table 1.1. Fatalities (count) by Industry (ANZSIC Subdivision), 10 years (calendar) to 2025</v>
      </c>
      <c r="B17" s="7" t="s">
        <v>8</v>
      </c>
    </row>
    <row r="18" spans="1:2" x14ac:dyDescent="0.25">
      <c r="A18" s="9" t="str">
        <f>_xlfn.CONCAT("Table 1.2. Fatalities (rate) by Industry (ANZSIC Subdivision), 10 years (calendar) to ",$A$5)</f>
        <v>Table 1.2. Fatalities (rate) by Industry (ANZSIC Subdivision), 10 years (calendar) to 2025</v>
      </c>
      <c r="B18" s="7" t="s">
        <v>8</v>
      </c>
    </row>
    <row r="19" spans="1:2" x14ac:dyDescent="0.25">
      <c r="A19" s="9" t="str">
        <f>_xlfn.CONCAT("Table 1.3. Fatalities (count) by Industry (ANZSIC Subdivision), 10 years (financial) to ",_xlfn.CONCAT($A$5-1,"-",RIGHT($A$5,2)))</f>
        <v>Table 1.3. Fatalities (count) by Industry (ANZSIC Subdivision), 10 years (financial) to 2024-25</v>
      </c>
      <c r="B19" s="7" t="s">
        <v>8</v>
      </c>
    </row>
    <row r="20" spans="1:2" x14ac:dyDescent="0.25">
      <c r="A20" s="9" t="str">
        <f>_xlfn.CONCAT("Table 1.4. Fatalities (rate) by Industry (ANZSIC Subdivision), 10 years (financial) to ",_xlfn.CONCAT($A$5-1,"-",RIGHT($A$5,2)))</f>
        <v>Table 1.4. Fatalities (rate) by Industry (ANZSIC Subdivision), 10 years (financial) to 2024-25</v>
      </c>
      <c r="B20" s="7" t="s">
        <v>8</v>
      </c>
    </row>
    <row r="21" spans="1:2" x14ac:dyDescent="0.25">
      <c r="A21" s="8" t="s">
        <v>9</v>
      </c>
    </row>
    <row r="22" spans="1:2" x14ac:dyDescent="0.25">
      <c r="A22" s="9" t="str">
        <f>_xlfn.CONCAT("Table 2.1. Fatalities (count) by Occupation (ANZSCO Sub major group), 10 years (calendar) to ",$A$5)</f>
        <v>Table 2.1. Fatalities (count) by Occupation (ANZSCO Sub major group), 10 years (calendar) to 2025</v>
      </c>
      <c r="B22" s="7" t="s">
        <v>8</v>
      </c>
    </row>
    <row r="23" spans="1:2" x14ac:dyDescent="0.25">
      <c r="A23" s="9" t="str">
        <f>_xlfn.CONCAT("Table 2.2. Fatalities (rate) by Occupation (ANZSCO Sub major group), 10 years (calendar) to ",$A$5)</f>
        <v>Table 2.2. Fatalities (rate) by Occupation (ANZSCO Sub major group), 10 years (calendar) to 2025</v>
      </c>
      <c r="B23" s="7" t="s">
        <v>8</v>
      </c>
    </row>
    <row r="24" spans="1:2" x14ac:dyDescent="0.25">
      <c r="A24" s="9" t="str">
        <f>_xlfn.CONCAT("Table 2.3. Fatalities (count) by Occupation (ANZSCO Sub major group), 10 years (financial) to ",_xlfn.CONCAT($A$5-1,"-",RIGHT($A$5,2)))</f>
        <v>Table 2.3. Fatalities (count) by Occupation (ANZSCO Sub major group), 10 years (financial) to 2024-25</v>
      </c>
      <c r="B24" s="7" t="s">
        <v>8</v>
      </c>
    </row>
    <row r="25" spans="1:2" x14ac:dyDescent="0.25">
      <c r="A25" s="9" t="str">
        <f>_xlfn.CONCAT("Table 2.4. Fatalities (rate) by Occupation (ANZSCO Sub major group), 10 years (financial) to ",_xlfn.CONCAT($A$5-1,"-",RIGHT($A$5,2)))</f>
        <v>Table 2.4. Fatalities (rate) by Occupation (ANZSCO Sub major group), 10 years (financial) to 2024-25</v>
      </c>
      <c r="B25" s="7" t="s">
        <v>8</v>
      </c>
    </row>
    <row r="26" spans="1:2" x14ac:dyDescent="0.25">
      <c r="A26" s="8" t="s">
        <v>10</v>
      </c>
    </row>
    <row r="27" spans="1:2" x14ac:dyDescent="0.25">
      <c r="A27" s="9" t="str">
        <f>_xlfn.CONCAT("Table 3.1. Fatalities (count) by Mechanism (TOOCS Sub major group), 10 years (calendar) to ",$A$5)</f>
        <v>Table 3.1. Fatalities (count) by Mechanism (TOOCS Sub major group), 10 years (calendar) to 2025</v>
      </c>
      <c r="B27" s="7" t="s">
        <v>8</v>
      </c>
    </row>
    <row r="28" spans="1:2" x14ac:dyDescent="0.25">
      <c r="A28" s="9" t="str">
        <f>_xlfn.CONCAT("Table 3.2. Fatalities (count) by Mechanism (TOOCS Sub major group), 10 years (financial) to ",_xlfn.CONCAT($A$5-1,"-",RIGHT($A$5,2)))</f>
        <v>Table 3.2. Fatalities (count) by Mechanism (TOOCS Sub major group), 10 years (financial) to 2024-25</v>
      </c>
      <c r="B28" s="7" t="s">
        <v>8</v>
      </c>
    </row>
    <row r="29" spans="1:2" x14ac:dyDescent="0.25">
      <c r="A29" s="8" t="s">
        <v>11</v>
      </c>
    </row>
    <row r="30" spans="1:2" x14ac:dyDescent="0.25">
      <c r="A30" s="9" t="str">
        <f>_xlfn.CONCAT("Table 4.1. Fatalities (count) by Breakdown Agency (TOOCS Sub major group), 10 years (calendar) to ",$A$5)</f>
        <v>Table 4.1. Fatalities (count) by Breakdown Agency (TOOCS Sub major group), 10 years (calendar) to 2025</v>
      </c>
      <c r="B30" s="7" t="s">
        <v>8</v>
      </c>
    </row>
    <row r="31" spans="1:2" x14ac:dyDescent="0.25">
      <c r="A31" s="9" t="str">
        <f>_xlfn.CONCAT("Table 4.2. Fatalities (count) by Breakdown Agency (TOOCS Sub major group), 10 years (financial) to ",_xlfn.CONCAT($A$5-1,"-",RIGHT($A$5,2)))</f>
        <v>Table 4.2. Fatalities (count) by Breakdown Agency (TOOCS Sub major group), 10 years (financial) to 2024-25</v>
      </c>
      <c r="B31" s="7" t="s">
        <v>8</v>
      </c>
    </row>
    <row r="32" spans="1:2" x14ac:dyDescent="0.25">
      <c r="A32" s="8" t="s">
        <v>12</v>
      </c>
    </row>
    <row r="33" spans="1:2" x14ac:dyDescent="0.25">
      <c r="A33" s="9" t="str">
        <f>_xlfn.CONCAT("Table 5.1. Fatalities (count) by Agency (TOOCS Sub major group), 10 years (calendar) to ",$A$5)</f>
        <v>Table 5.1. Fatalities (count) by Agency (TOOCS Sub major group), 10 years (calendar) to 2025</v>
      </c>
      <c r="B33" s="7" t="s">
        <v>8</v>
      </c>
    </row>
    <row r="34" spans="1:2" x14ac:dyDescent="0.25">
      <c r="A34" s="9" t="str">
        <f>_xlfn.CONCAT("Table 5.2. Fatalities (count) by Agency (TOOCS Sub major group), 10 years (financial) to ",_xlfn.CONCAT($A$5-1,"-",RIGHT($A$5,2)))</f>
        <v>Table 5.2. Fatalities (count) by Agency (TOOCS Sub major group), 10 years (financial) to 2024-25</v>
      </c>
      <c r="B34" s="7" t="s">
        <v>8</v>
      </c>
    </row>
    <row r="35" spans="1:2" x14ac:dyDescent="0.25">
      <c r="A35" s="8" t="s">
        <v>13</v>
      </c>
    </row>
    <row r="36" spans="1:2" x14ac:dyDescent="0.25">
      <c r="A36" s="9" t="str">
        <f>_xlfn.CONCAT("Table 6.1. Fatalities (count) by Demographics (Age group and Sex), 10 years (calendar) to ",$A$5)</f>
        <v>Table 6.1. Fatalities (count) by Demographics (Age group and Sex), 10 years (calendar) to 2025</v>
      </c>
      <c r="B36" s="7" t="s">
        <v>8</v>
      </c>
    </row>
    <row r="37" spans="1:2" x14ac:dyDescent="0.25">
      <c r="A37" s="9" t="str">
        <f>_xlfn.CONCAT("Table 6.2. Fatalities (rate) by Demographics (Age group and Sex), 10 years (calendar) to ",$A$5)</f>
        <v>Table 6.2. Fatalities (rate) by Demographics (Age group and Sex), 10 years (calendar) to 2025</v>
      </c>
      <c r="B37" s="7" t="s">
        <v>8</v>
      </c>
    </row>
    <row r="38" spans="1:2" x14ac:dyDescent="0.25">
      <c r="A38" s="9" t="str">
        <f>_xlfn.CONCAT("Table 6.3. Fatalities (count) by Demographics (Age group and Sex), 10 years (financial) to ",_xlfn.CONCAT($A$5-1,"-",RIGHT($A$5,2)))</f>
        <v>Table 6.3. Fatalities (count) by Demographics (Age group and Sex), 10 years (financial) to 2024-25</v>
      </c>
      <c r="B38" s="7" t="s">
        <v>8</v>
      </c>
    </row>
    <row r="39" spans="1:2" x14ac:dyDescent="0.25">
      <c r="A39" s="21" t="str">
        <f>_xlfn.CONCAT("Table 6.4. Fatalities (rate) by Demographics (Age group and Sex), 10 years (financial) to ",_xlfn.CONCAT($A$5-1,"-",RIGHT($A$5,2)))</f>
        <v>Table 6.4. Fatalities (rate) by Demographics (Age group and Sex), 10 years (financial) to 2024-25</v>
      </c>
      <c r="B39" s="7" t="s">
        <v>8</v>
      </c>
    </row>
    <row r="40" spans="1:2" x14ac:dyDescent="0.25">
      <c r="A40" s="8" t="s">
        <v>14</v>
      </c>
    </row>
    <row r="41" spans="1:2" x14ac:dyDescent="0.25">
      <c r="A41" s="9" t="str">
        <f>_xlfn.CONCAT("Table 7.1. Fatalities (count) by Location (State/Territory), 10 years (calendar) to ",$A$5)</f>
        <v>Table 7.1. Fatalities (count) by Location (State/Territory), 10 years (calendar) to 2025</v>
      </c>
      <c r="B41" s="7" t="s">
        <v>8</v>
      </c>
    </row>
    <row r="42" spans="1:2" x14ac:dyDescent="0.25">
      <c r="A42" s="9" t="str">
        <f>_xlfn.CONCAT("Table 7.2. Fatalities (rate) by Location (State/Territory), 10 years (calendar) to ",$A$5)</f>
        <v>Table 7.2. Fatalities (rate) by Location (State/Territory), 10 years (calendar) to 2025</v>
      </c>
      <c r="B42" s="7" t="s">
        <v>8</v>
      </c>
    </row>
    <row r="43" spans="1:2" x14ac:dyDescent="0.25">
      <c r="A43" s="9" t="str">
        <f>_xlfn.CONCAT("Table 7.3. Fatalities (count) by Location (State/Territory), 10 years (financial) to ",_xlfn.CONCAT($A$5-1,"-",RIGHT($A$5,2)))</f>
        <v>Table 7.3. Fatalities (count) by Location (State/Territory), 10 years (financial) to 2024-25</v>
      </c>
      <c r="B43" s="7" t="s">
        <v>8</v>
      </c>
    </row>
    <row r="44" spans="1:2" x14ac:dyDescent="0.25">
      <c r="A44" s="9" t="str">
        <f>_xlfn.CONCAT("Table 7.4. Fatalities (rate) by Location (State/Territory), 10 years (financial) to ",_xlfn.CONCAT($A$5-1,"-",RIGHT($A$5,2)))</f>
        <v>Table 7.4. Fatalities (rate) by Location (State/Territory), 10 years (financial) to 2024-25</v>
      </c>
      <c r="B44" s="7" t="s">
        <v>8</v>
      </c>
    </row>
    <row r="45" spans="1:2" x14ac:dyDescent="0.25">
      <c r="A45" s="8" t="s">
        <v>15</v>
      </c>
    </row>
    <row r="46" spans="1:2" x14ac:dyDescent="0.25">
      <c r="A46" s="9" t="str">
        <f>_xlfn.CONCAT("Table 8.1. Fatalities (count) by Jurisdiction (TIF Jurisdiction and Public road status), 5 years (calendar) to ",$A$5)</f>
        <v>Table 8.1. Fatalities (count) by Jurisdiction (TIF Jurisdiction and Public road status), 5 years (calendar) to 2025</v>
      </c>
      <c r="B46" s="7" t="s">
        <v>8</v>
      </c>
    </row>
    <row r="47" spans="1:2" x14ac:dyDescent="0.25">
      <c r="A47" s="9" t="str">
        <f>_xlfn.CONCAT("Table 8.2. Fatalities (count) by Jurisdiction (TIF Jurisdiction and Public road status), 5 years (financial) to ",_xlfn.CONCAT($A$5-1,"-",RIGHT($A$5,2)))</f>
        <v>Table 8.2. Fatalities (count) by Jurisdiction (TIF Jurisdiction and Public road status), 5 years (financial) to 2024-25</v>
      </c>
      <c r="B47" s="7" t="s">
        <v>8</v>
      </c>
    </row>
    <row r="48" spans="1:2" x14ac:dyDescent="0.25">
      <c r="A48" s="8" t="s">
        <v>16</v>
      </c>
    </row>
    <row r="49" spans="1:2" x14ac:dyDescent="0.25">
      <c r="A49" s="9" t="str">
        <f>_xlfn.CONCAT("Table 9.1. Fatalities involving vehicles (count) by Deceased's vehicle type, 10 years (calendar) to ",$A$5)</f>
        <v>Table 9.1. Fatalities involving vehicles (count) by Deceased's vehicle type, 10 years (calendar) to 2025</v>
      </c>
      <c r="B49" s="7" t="s">
        <v>8</v>
      </c>
    </row>
    <row r="50" spans="1:2" x14ac:dyDescent="0.25">
      <c r="A50" s="9" t="str">
        <f>_xlfn.CONCAT("Table 9.2. Fatalities involving vehicles (count) by Deceased's vehicle type, 10 years (financial) to ",_xlfn.CONCAT($A$5-1,"-",RIGHT($A$5,2)))</f>
        <v>Table 9.2. Fatalities involving vehicles (count) by Deceased's vehicle type, 10 years (financial) to 2024-25</v>
      </c>
      <c r="B50" s="7" t="s">
        <v>8</v>
      </c>
    </row>
    <row r="51" spans="1:2" x14ac:dyDescent="0.25">
      <c r="A51" s="9" t="str">
        <f>_xlfn.CONCAT("Table 9.3. Fatalities involving vehicles (count) by Deceased's activity type, 10 years (calendar) to ",$A$5)</f>
        <v>Table 9.3. Fatalities involving vehicles (count) by Deceased's activity type, 10 years (calendar) to 2025</v>
      </c>
      <c r="B51" s="7" t="s">
        <v>8</v>
      </c>
    </row>
    <row r="52" spans="1:2" x14ac:dyDescent="0.25">
      <c r="A52" s="21" t="str">
        <f>_xlfn.CONCAT("Table 9.4. Fatalities involving vehicles (count) by Deceased's activity type, 10 years (financial) to ",_xlfn.CONCAT($A$5-1,"-",RIGHT($A$5,2)))</f>
        <v>Table 9.4. Fatalities involving vehicles (count) by Deceased's activity type, 10 years (financial) to 2024-25</v>
      </c>
      <c r="B52" s="7" t="s">
        <v>8</v>
      </c>
    </row>
    <row r="53" spans="1:2" x14ac:dyDescent="0.25">
      <c r="A53" s="8" t="s">
        <v>17</v>
      </c>
    </row>
    <row r="54" spans="1:2" x14ac:dyDescent="0.25">
      <c r="A54" s="9" t="str">
        <f>_xlfn.CONCAT("Table 10.1. Fatalities (count) by Gig worker status, 5 years (calendar) to 2023")</f>
        <v>Table 10.1. Fatalities (count) by Gig worker status, 5 years (calendar) to 2023</v>
      </c>
      <c r="B54" s="7" t="s">
        <v>8</v>
      </c>
    </row>
    <row r="55" spans="1:2" x14ac:dyDescent="0.25">
      <c r="A55" s="21" t="str">
        <f>_xlfn.CONCAT("Table 10.2. Fatalities (count) by Gig worker status, 5 years (financial) to 2022-23")</f>
        <v>Table 10.2. Fatalities (count) by Gig worker status, 5 years (financial) to 2022-23</v>
      </c>
      <c r="B55" s="7" t="s">
        <v>8</v>
      </c>
    </row>
  </sheetData>
  <hyperlinks>
    <hyperlink ref="A10" r:id="rId1" xr:uid="{C81F967A-C4EC-40B9-B926-0DB17B40A722}"/>
    <hyperlink ref="B17" location="'Table 1.1'!A1" display="Link" xr:uid="{4ABCDAB2-D0CB-4696-9369-228A922DCC30}"/>
    <hyperlink ref="B18" location="'Table 1.2'!A1" display="Link" xr:uid="{87D82C4D-C7AB-45EE-A1A2-2B409CB05D98}"/>
    <hyperlink ref="B19" location="'Table 1.3'!A1" display="Link" xr:uid="{AD30DD04-DCF7-4B7A-B862-7415E2B6CF45}"/>
    <hyperlink ref="B20" location="'Table 1.4'!A1" display="Link" xr:uid="{26040F3B-F1AB-4101-A08F-79CA6D66D7B8}"/>
    <hyperlink ref="B22" location="'Table 2.1'!A1" display="Link" xr:uid="{75B0409F-3EE4-4087-BF1D-899B2B7DF5E5}"/>
    <hyperlink ref="B23" location="'Table 2.2'!A1" display="Link" xr:uid="{40B99105-99DE-4D35-8424-EA5AE010AE94}"/>
    <hyperlink ref="B24" location="'Table 2.3'!A1" display="Link" xr:uid="{EAE2DFFB-E953-4F75-B672-997299C93D57}"/>
    <hyperlink ref="B25" location="'Table 2.4'!A1" display="Link" xr:uid="{5B79FCDA-93CC-4CBB-98C8-41A1EF81A7D9}"/>
    <hyperlink ref="B27" location="'Table 3.1'!A1" display="Link" xr:uid="{663C1711-D2EE-4BE3-802F-8CE2E844765F}"/>
    <hyperlink ref="B28" location="'Table 3.2'!A1" display="Link" xr:uid="{C2F4540B-350A-4EA2-B2EE-DAEA43AE296E}"/>
    <hyperlink ref="B30" location="'Table 4.1'!A1" display="Link" xr:uid="{11D150EF-EA69-4CFF-AED3-B0BFCE366E61}"/>
    <hyperlink ref="B31" location="'Table 4.2'!A1" display="Link" xr:uid="{E36C9D7B-7CFC-4DC3-A4DB-3FBE56956110}"/>
    <hyperlink ref="B33" location="'Table 5.1'!A1" display="Link" xr:uid="{276A453D-B134-4B83-B56F-F43D3F88CA0B}"/>
    <hyperlink ref="B34" location="'Table 5.2'!A1" display="Link" xr:uid="{39608B23-1EEE-4742-8634-5B7AA9ED9C0E}"/>
    <hyperlink ref="B36" location="'Table 6.1'!A1" display="Link" xr:uid="{CBABBB3A-6738-43FD-9177-1F4E830C04AD}"/>
    <hyperlink ref="B37" location="'Table 6.2'!A1" display="Link" xr:uid="{31301B1D-CC08-4F98-96B6-E348CBA41A4C}"/>
    <hyperlink ref="B38" location="'Table 6.3'!A1" display="Link" xr:uid="{CEAF409F-0675-4343-805C-52920864AEC7}"/>
    <hyperlink ref="B39" location="'Table 6.4'!A1" display="Link" xr:uid="{0E840693-B2D1-4207-8DAE-AB336E1780A0}"/>
    <hyperlink ref="B41" location="'Table 7.1'!A1" display="Link" xr:uid="{F172A504-A55A-4F09-8E23-C626BD2D842A}"/>
    <hyperlink ref="B42" location="'Table 7.2'!A1" display="Link" xr:uid="{9ECAED17-3518-4D04-9FF3-08F25BEF0773}"/>
    <hyperlink ref="B43" location="'Table 7.3'!A1" display="Link" xr:uid="{3C6225D8-369B-492E-96E4-679448BF537B}"/>
    <hyperlink ref="B44" location="'Table 7.4'!A1" display="Link" xr:uid="{4CAEF4E7-F92F-46B4-87A2-F0D8A0FDDC7D}"/>
    <hyperlink ref="B46" location="'Table 8.1'!A1" display="Link" xr:uid="{FB804D3A-A06F-4B69-BE76-65298F945D1B}"/>
    <hyperlink ref="B47" location="'Table 8.2'!A1" display="Link" xr:uid="{D1C738DF-B129-4231-A883-5B63686493B9}"/>
    <hyperlink ref="B49" location="'Table 9.1'!A1" display="Link" xr:uid="{8AE326D1-6F53-4D54-9DF2-87980AF11596}"/>
    <hyperlink ref="B50" location="'Table 9.2'!A1" display="Link" xr:uid="{336DD1FA-0B2D-4228-B321-5ECB561D88CE}"/>
    <hyperlink ref="B51" location="'Table 9.3'!A1" display="Link" xr:uid="{EB1247D4-82D0-4D64-B2C8-3B425F304B6F}"/>
    <hyperlink ref="B52" location="'Table 9.4'!A1" display="Link" xr:uid="{8D7EE822-3D28-4FD9-919D-97C77D80D8AC}"/>
    <hyperlink ref="B54" location="'Table 10.1'!A1" display="Link" xr:uid="{6AFC44B9-DC59-44E8-808F-5B1304AC9E0E}"/>
    <hyperlink ref="B55" location="'Table 10.2'!A1" display="Link" xr:uid="{ABD5AE6B-4405-4C9B-B2C5-9B91FCE50D42}"/>
    <hyperlink ref="A11" r:id="rId2" xr:uid="{26004E3E-5A21-4622-BC5C-44A79CDE84A3}"/>
    <hyperlink ref="A12" r:id="rId3" xr:uid="{2EB6C365-686A-4FB7-9E1D-CC39C4FAA46F}"/>
    <hyperlink ref="A13" r:id="rId4" xr:uid="{A7FBE10A-7C51-4087-BC9A-1DDC6095B986}"/>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22382-8B84-42A9-9FC5-18987E9E6DE5}">
  <dimension ref="A1:K113"/>
  <sheetViews>
    <sheetView zoomScale="85" zoomScaleNormal="85" workbookViewId="0">
      <selection activeCell="B2" sqref="B2"/>
    </sheetView>
  </sheetViews>
  <sheetFormatPr defaultRowHeight="15" x14ac:dyDescent="0.25"/>
  <cols>
    <col min="1" max="1" width="115.14062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page'!$A$17</f>
        <v>Table 1.1. Fatalities (count) by Industry (ANZSIC Subdivision), 10 years (calendar) to 2025</v>
      </c>
    </row>
    <row r="2" spans="1:11" ht="15.75" thickTop="1" x14ac:dyDescent="0.25">
      <c r="A2" s="11" t="s">
        <v>18</v>
      </c>
    </row>
    <row r="3" spans="1:11" hidden="1" x14ac:dyDescent="0.25">
      <c r="A3" s="1" t="s">
        <v>19</v>
      </c>
      <c r="B3" t="s" vm="1">
        <v>20</v>
      </c>
    </row>
    <row r="4" spans="1:11" hidden="1" x14ac:dyDescent="0.25">
      <c r="A4" s="1" t="s">
        <v>21</v>
      </c>
      <c r="B4" t="s" vm="3">
        <v>22</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5" t="s">
        <v>32</v>
      </c>
      <c r="B8" s="14">
        <v>47</v>
      </c>
      <c r="C8" s="14">
        <v>54</v>
      </c>
      <c r="D8" s="14">
        <v>36</v>
      </c>
      <c r="E8" s="14">
        <v>32</v>
      </c>
      <c r="F8" s="14">
        <v>48</v>
      </c>
      <c r="G8" s="14">
        <v>34</v>
      </c>
      <c r="H8" s="14">
        <v>46</v>
      </c>
      <c r="I8" s="14">
        <v>28</v>
      </c>
      <c r="J8" s="14">
        <v>46</v>
      </c>
      <c r="K8" s="14">
        <v>38</v>
      </c>
    </row>
    <row r="9" spans="1:11" x14ac:dyDescent="0.25">
      <c r="A9" s="16" t="s">
        <v>33</v>
      </c>
      <c r="B9" s="14">
        <v>33</v>
      </c>
      <c r="C9" s="14">
        <v>43</v>
      </c>
      <c r="D9" s="14">
        <v>30</v>
      </c>
      <c r="E9" s="14">
        <v>26</v>
      </c>
      <c r="F9" s="14">
        <v>43</v>
      </c>
      <c r="G9" s="14">
        <v>26</v>
      </c>
      <c r="H9" s="14">
        <v>40</v>
      </c>
      <c r="I9" s="14">
        <v>22</v>
      </c>
      <c r="J9" s="14">
        <v>41</v>
      </c>
      <c r="K9" s="14">
        <v>33</v>
      </c>
    </row>
    <row r="10" spans="1:11" x14ac:dyDescent="0.25">
      <c r="A10" s="16" t="s">
        <v>34</v>
      </c>
      <c r="B10" s="14">
        <v>0</v>
      </c>
      <c r="C10" s="14">
        <v>0</v>
      </c>
      <c r="D10" s="14">
        <v>0</v>
      </c>
      <c r="E10" s="14">
        <v>0</v>
      </c>
      <c r="F10" s="14">
        <v>0</v>
      </c>
      <c r="G10" s="14">
        <v>0</v>
      </c>
      <c r="H10" s="14">
        <v>0</v>
      </c>
      <c r="I10" s="14">
        <v>0</v>
      </c>
      <c r="J10" s="14">
        <v>0</v>
      </c>
      <c r="K10" s="14">
        <v>0</v>
      </c>
    </row>
    <row r="11" spans="1:11" x14ac:dyDescent="0.25">
      <c r="A11" s="16" t="s">
        <v>35</v>
      </c>
      <c r="B11" s="14">
        <v>6</v>
      </c>
      <c r="C11" s="14">
        <v>1</v>
      </c>
      <c r="D11" s="14">
        <v>2</v>
      </c>
      <c r="E11" s="14">
        <v>3</v>
      </c>
      <c r="F11" s="14">
        <v>0</v>
      </c>
      <c r="G11" s="14">
        <v>2</v>
      </c>
      <c r="H11" s="14">
        <v>1</v>
      </c>
      <c r="I11" s="14">
        <v>1</v>
      </c>
      <c r="J11" s="14">
        <v>1</v>
      </c>
      <c r="K11" s="14">
        <v>1</v>
      </c>
    </row>
    <row r="12" spans="1:11" x14ac:dyDescent="0.25">
      <c r="A12" s="16" t="s">
        <v>36</v>
      </c>
      <c r="B12" s="14">
        <v>6</v>
      </c>
      <c r="C12" s="14">
        <v>6</v>
      </c>
      <c r="D12" s="14">
        <v>2</v>
      </c>
      <c r="E12" s="14">
        <v>2</v>
      </c>
      <c r="F12" s="14">
        <v>3</v>
      </c>
      <c r="G12" s="14">
        <v>3</v>
      </c>
      <c r="H12" s="14">
        <v>0</v>
      </c>
      <c r="I12" s="14">
        <v>0</v>
      </c>
      <c r="J12" s="14">
        <v>0</v>
      </c>
      <c r="K12" s="14">
        <v>4</v>
      </c>
    </row>
    <row r="13" spans="1:11" x14ac:dyDescent="0.25">
      <c r="A13" s="16" t="s">
        <v>37</v>
      </c>
      <c r="B13" s="14">
        <v>2</v>
      </c>
      <c r="C13" s="14">
        <v>4</v>
      </c>
      <c r="D13" s="14">
        <v>2</v>
      </c>
      <c r="E13" s="14">
        <v>1</v>
      </c>
      <c r="F13" s="14">
        <v>2</v>
      </c>
      <c r="G13" s="14">
        <v>3</v>
      </c>
      <c r="H13" s="14">
        <v>5</v>
      </c>
      <c r="I13" s="14">
        <v>5</v>
      </c>
      <c r="J13" s="14">
        <v>4</v>
      </c>
      <c r="K13" s="14">
        <v>0</v>
      </c>
    </row>
    <row r="14" spans="1:11" x14ac:dyDescent="0.25">
      <c r="A14" s="15" t="s">
        <v>38</v>
      </c>
      <c r="B14" s="14">
        <v>6</v>
      </c>
      <c r="C14" s="14">
        <v>4</v>
      </c>
      <c r="D14" s="14">
        <v>7</v>
      </c>
      <c r="E14" s="14">
        <v>7</v>
      </c>
      <c r="F14" s="14">
        <v>7</v>
      </c>
      <c r="G14" s="14">
        <v>6</v>
      </c>
      <c r="H14" s="14">
        <v>7</v>
      </c>
      <c r="I14" s="14">
        <v>6</v>
      </c>
      <c r="J14" s="14">
        <v>10</v>
      </c>
      <c r="K14" s="14">
        <v>7</v>
      </c>
    </row>
    <row r="15" spans="1:11" x14ac:dyDescent="0.25">
      <c r="A15" s="16" t="s">
        <v>39</v>
      </c>
      <c r="B15" s="14">
        <v>0</v>
      </c>
      <c r="C15" s="14">
        <v>1</v>
      </c>
      <c r="D15" s="14">
        <v>1</v>
      </c>
      <c r="E15" s="14">
        <v>4</v>
      </c>
      <c r="F15" s="14">
        <v>1</v>
      </c>
      <c r="G15" s="14">
        <v>2</v>
      </c>
      <c r="H15" s="14">
        <v>1</v>
      </c>
      <c r="I15" s="14">
        <v>0</v>
      </c>
      <c r="J15" s="14">
        <v>5</v>
      </c>
      <c r="K15" s="14">
        <v>0</v>
      </c>
    </row>
    <row r="16" spans="1:11" x14ac:dyDescent="0.25">
      <c r="A16" s="16" t="s">
        <v>40</v>
      </c>
      <c r="B16" s="14">
        <v>0</v>
      </c>
      <c r="C16" s="14">
        <v>1</v>
      </c>
      <c r="D16" s="14">
        <v>0</v>
      </c>
      <c r="E16" s="14">
        <v>0</v>
      </c>
      <c r="F16" s="14">
        <v>0</v>
      </c>
      <c r="G16" s="14">
        <v>0</v>
      </c>
      <c r="H16" s="14">
        <v>0</v>
      </c>
      <c r="I16" s="14">
        <v>1</v>
      </c>
      <c r="J16" s="14">
        <v>0</v>
      </c>
      <c r="K16" s="14">
        <v>0</v>
      </c>
    </row>
    <row r="17" spans="1:11" x14ac:dyDescent="0.25">
      <c r="A17" s="16" t="s">
        <v>41</v>
      </c>
      <c r="B17" s="14">
        <v>3</v>
      </c>
      <c r="C17" s="14">
        <v>1</v>
      </c>
      <c r="D17" s="14">
        <v>2</v>
      </c>
      <c r="E17" s="14">
        <v>2</v>
      </c>
      <c r="F17" s="14">
        <v>3</v>
      </c>
      <c r="G17" s="14">
        <v>3</v>
      </c>
      <c r="H17" s="14">
        <v>1</v>
      </c>
      <c r="I17" s="14">
        <v>4</v>
      </c>
      <c r="J17" s="14">
        <v>1</v>
      </c>
      <c r="K17" s="14">
        <v>4</v>
      </c>
    </row>
    <row r="18" spans="1:11" x14ac:dyDescent="0.25">
      <c r="A18" s="16" t="s">
        <v>42</v>
      </c>
      <c r="B18" s="14">
        <v>3</v>
      </c>
      <c r="C18" s="14">
        <v>0</v>
      </c>
      <c r="D18" s="14">
        <v>2</v>
      </c>
      <c r="E18" s="14">
        <v>1</v>
      </c>
      <c r="F18" s="14">
        <v>2</v>
      </c>
      <c r="G18" s="14">
        <v>1</v>
      </c>
      <c r="H18" s="14">
        <v>2</v>
      </c>
      <c r="I18" s="14">
        <v>1</v>
      </c>
      <c r="J18" s="14">
        <v>0</v>
      </c>
      <c r="K18" s="14">
        <v>2</v>
      </c>
    </row>
    <row r="19" spans="1:11" x14ac:dyDescent="0.25">
      <c r="A19" s="16" t="s">
        <v>43</v>
      </c>
      <c r="B19" s="14">
        <v>0</v>
      </c>
      <c r="C19" s="14">
        <v>1</v>
      </c>
      <c r="D19" s="14">
        <v>2</v>
      </c>
      <c r="E19" s="14">
        <v>0</v>
      </c>
      <c r="F19" s="14">
        <v>1</v>
      </c>
      <c r="G19" s="14">
        <v>0</v>
      </c>
      <c r="H19" s="14">
        <v>3</v>
      </c>
      <c r="I19" s="14">
        <v>0</v>
      </c>
      <c r="J19" s="14">
        <v>4</v>
      </c>
      <c r="K19" s="14">
        <v>1</v>
      </c>
    </row>
    <row r="20" spans="1:11" x14ac:dyDescent="0.25">
      <c r="A20" s="15" t="s">
        <v>44</v>
      </c>
      <c r="B20" s="14">
        <v>7</v>
      </c>
      <c r="C20" s="14">
        <v>6</v>
      </c>
      <c r="D20" s="14">
        <v>13</v>
      </c>
      <c r="E20" s="14">
        <v>14</v>
      </c>
      <c r="F20" s="14">
        <v>18</v>
      </c>
      <c r="G20" s="14">
        <v>16</v>
      </c>
      <c r="H20" s="14">
        <v>10</v>
      </c>
      <c r="I20" s="14">
        <v>12</v>
      </c>
      <c r="J20" s="14">
        <v>7</v>
      </c>
      <c r="K20" s="14">
        <v>15</v>
      </c>
    </row>
    <row r="21" spans="1:11" x14ac:dyDescent="0.25">
      <c r="A21" s="16" t="s">
        <v>45</v>
      </c>
      <c r="B21" s="14">
        <v>0</v>
      </c>
      <c r="C21" s="14">
        <v>2</v>
      </c>
      <c r="D21" s="14">
        <v>0</v>
      </c>
      <c r="E21" s="14">
        <v>2</v>
      </c>
      <c r="F21" s="14">
        <v>3</v>
      </c>
      <c r="G21" s="14">
        <v>4</v>
      </c>
      <c r="H21" s="14">
        <v>3</v>
      </c>
      <c r="I21" s="14">
        <v>2</v>
      </c>
      <c r="J21" s="14">
        <v>1</v>
      </c>
      <c r="K21" s="14">
        <v>2</v>
      </c>
    </row>
    <row r="22" spans="1:11" x14ac:dyDescent="0.25">
      <c r="A22" s="16" t="s">
        <v>46</v>
      </c>
      <c r="B22" s="14">
        <v>0</v>
      </c>
      <c r="C22" s="14">
        <v>0</v>
      </c>
      <c r="D22" s="14">
        <v>1</v>
      </c>
      <c r="E22" s="14">
        <v>0</v>
      </c>
      <c r="F22" s="14">
        <v>0</v>
      </c>
      <c r="G22" s="14">
        <v>1</v>
      </c>
      <c r="H22" s="14">
        <v>0</v>
      </c>
      <c r="I22" s="14">
        <v>0</v>
      </c>
      <c r="J22" s="14">
        <v>0</v>
      </c>
      <c r="K22" s="14">
        <v>0</v>
      </c>
    </row>
    <row r="23" spans="1:11" x14ac:dyDescent="0.25">
      <c r="A23" s="16" t="s">
        <v>47</v>
      </c>
      <c r="B23" s="14">
        <v>0</v>
      </c>
      <c r="C23" s="14">
        <v>0</v>
      </c>
      <c r="D23" s="14">
        <v>0</v>
      </c>
      <c r="E23" s="14">
        <v>0</v>
      </c>
      <c r="F23" s="14">
        <v>0</v>
      </c>
      <c r="G23" s="14">
        <v>0</v>
      </c>
      <c r="H23" s="14">
        <v>0</v>
      </c>
      <c r="I23" s="14">
        <v>0</v>
      </c>
      <c r="J23" s="14">
        <v>0</v>
      </c>
      <c r="K23" s="14">
        <v>0</v>
      </c>
    </row>
    <row r="24" spans="1:11" x14ac:dyDescent="0.25">
      <c r="A24" s="16" t="s">
        <v>48</v>
      </c>
      <c r="B24" s="14">
        <v>1</v>
      </c>
      <c r="C24" s="14">
        <v>0</v>
      </c>
      <c r="D24" s="14">
        <v>2</v>
      </c>
      <c r="E24" s="14">
        <v>2</v>
      </c>
      <c r="F24" s="14">
        <v>4</v>
      </c>
      <c r="G24" s="14">
        <v>1</v>
      </c>
      <c r="H24" s="14">
        <v>1</v>
      </c>
      <c r="I24" s="14">
        <v>1</v>
      </c>
      <c r="J24" s="14">
        <v>1</v>
      </c>
      <c r="K24" s="14">
        <v>1</v>
      </c>
    </row>
    <row r="25" spans="1:11" x14ac:dyDescent="0.25">
      <c r="A25" s="16" t="s">
        <v>49</v>
      </c>
      <c r="B25" s="14">
        <v>0</v>
      </c>
      <c r="C25" s="14">
        <v>0</v>
      </c>
      <c r="D25" s="14">
        <v>2</v>
      </c>
      <c r="E25" s="14">
        <v>0</v>
      </c>
      <c r="F25" s="14">
        <v>0</v>
      </c>
      <c r="G25" s="14">
        <v>0</v>
      </c>
      <c r="H25" s="14">
        <v>0</v>
      </c>
      <c r="I25" s="14">
        <v>0</v>
      </c>
      <c r="J25" s="14">
        <v>0</v>
      </c>
      <c r="K25" s="14">
        <v>0</v>
      </c>
    </row>
    <row r="26" spans="1:11" x14ac:dyDescent="0.25">
      <c r="A26" s="16" t="s">
        <v>50</v>
      </c>
      <c r="B26" s="14">
        <v>0</v>
      </c>
      <c r="C26" s="14">
        <v>0</v>
      </c>
      <c r="D26" s="14">
        <v>0</v>
      </c>
      <c r="E26" s="14">
        <v>0</v>
      </c>
      <c r="F26" s="14">
        <v>0</v>
      </c>
      <c r="G26" s="14">
        <v>0</v>
      </c>
      <c r="H26" s="14">
        <v>0</v>
      </c>
      <c r="I26" s="14">
        <v>1</v>
      </c>
      <c r="J26" s="14">
        <v>0</v>
      </c>
      <c r="K26" s="14">
        <v>0</v>
      </c>
    </row>
    <row r="27" spans="1:11" x14ac:dyDescent="0.25">
      <c r="A27" s="16" t="s">
        <v>51</v>
      </c>
      <c r="B27" s="14">
        <v>0</v>
      </c>
      <c r="C27" s="14">
        <v>0</v>
      </c>
      <c r="D27" s="14">
        <v>0</v>
      </c>
      <c r="E27" s="14">
        <v>0</v>
      </c>
      <c r="F27" s="14">
        <v>0</v>
      </c>
      <c r="G27" s="14">
        <v>0</v>
      </c>
      <c r="H27" s="14">
        <v>0</v>
      </c>
      <c r="I27" s="14">
        <v>0</v>
      </c>
      <c r="J27" s="14">
        <v>0</v>
      </c>
      <c r="K27" s="14">
        <v>0</v>
      </c>
    </row>
    <row r="28" spans="1:11" x14ac:dyDescent="0.25">
      <c r="A28" s="16" t="s">
        <v>52</v>
      </c>
      <c r="B28" s="14">
        <v>0</v>
      </c>
      <c r="C28" s="14">
        <v>0</v>
      </c>
      <c r="D28" s="14">
        <v>2</v>
      </c>
      <c r="E28" s="14">
        <v>0</v>
      </c>
      <c r="F28" s="14">
        <v>1</v>
      </c>
      <c r="G28" s="14">
        <v>1</v>
      </c>
      <c r="H28" s="14">
        <v>0</v>
      </c>
      <c r="I28" s="14">
        <v>2</v>
      </c>
      <c r="J28" s="14">
        <v>0</v>
      </c>
      <c r="K28" s="14">
        <v>0</v>
      </c>
    </row>
    <row r="29" spans="1:11" x14ac:dyDescent="0.25">
      <c r="A29" s="16" t="s">
        <v>53</v>
      </c>
      <c r="B29" s="14">
        <v>0</v>
      </c>
      <c r="C29" s="14">
        <v>1</v>
      </c>
      <c r="D29" s="14">
        <v>0</v>
      </c>
      <c r="E29" s="14">
        <v>1</v>
      </c>
      <c r="F29" s="14">
        <v>0</v>
      </c>
      <c r="G29" s="14">
        <v>1</v>
      </c>
      <c r="H29" s="14">
        <v>0</v>
      </c>
      <c r="I29" s="14">
        <v>2</v>
      </c>
      <c r="J29" s="14">
        <v>0</v>
      </c>
      <c r="K29" s="14">
        <v>0</v>
      </c>
    </row>
    <row r="30" spans="1:11" x14ac:dyDescent="0.25">
      <c r="A30" s="16" t="s">
        <v>54</v>
      </c>
      <c r="B30" s="14">
        <v>2</v>
      </c>
      <c r="C30" s="14">
        <v>2</v>
      </c>
      <c r="D30" s="14">
        <v>1</v>
      </c>
      <c r="E30" s="14">
        <v>3</v>
      </c>
      <c r="F30" s="14">
        <v>0</v>
      </c>
      <c r="G30" s="14">
        <v>1</v>
      </c>
      <c r="H30" s="14">
        <v>1</v>
      </c>
      <c r="I30" s="14">
        <v>0</v>
      </c>
      <c r="J30" s="14">
        <v>3</v>
      </c>
      <c r="K30" s="14">
        <v>2</v>
      </c>
    </row>
    <row r="31" spans="1:11" x14ac:dyDescent="0.25">
      <c r="A31" s="16" t="s">
        <v>55</v>
      </c>
      <c r="B31" s="14">
        <v>0</v>
      </c>
      <c r="C31" s="14">
        <v>1</v>
      </c>
      <c r="D31" s="14">
        <v>0</v>
      </c>
      <c r="E31" s="14">
        <v>0</v>
      </c>
      <c r="F31" s="14">
        <v>1</v>
      </c>
      <c r="G31" s="14">
        <v>0</v>
      </c>
      <c r="H31" s="14">
        <v>1</v>
      </c>
      <c r="I31" s="14">
        <v>1</v>
      </c>
      <c r="J31" s="14">
        <v>0</v>
      </c>
      <c r="K31" s="14">
        <v>1</v>
      </c>
    </row>
    <row r="32" spans="1:11" x14ac:dyDescent="0.25">
      <c r="A32" s="16" t="s">
        <v>56</v>
      </c>
      <c r="B32" s="14">
        <v>3</v>
      </c>
      <c r="C32" s="14">
        <v>0</v>
      </c>
      <c r="D32" s="14">
        <v>1</v>
      </c>
      <c r="E32" s="14">
        <v>2</v>
      </c>
      <c r="F32" s="14">
        <v>3</v>
      </c>
      <c r="G32" s="14">
        <v>3</v>
      </c>
      <c r="H32" s="14">
        <v>2</v>
      </c>
      <c r="I32" s="14">
        <v>2</v>
      </c>
      <c r="J32" s="14">
        <v>1</v>
      </c>
      <c r="K32" s="14">
        <v>5</v>
      </c>
    </row>
    <row r="33" spans="1:11" x14ac:dyDescent="0.25">
      <c r="A33" s="16" t="s">
        <v>57</v>
      </c>
      <c r="B33" s="14">
        <v>0</v>
      </c>
      <c r="C33" s="14">
        <v>0</v>
      </c>
      <c r="D33" s="14">
        <v>2</v>
      </c>
      <c r="E33" s="14">
        <v>2</v>
      </c>
      <c r="F33" s="14">
        <v>3</v>
      </c>
      <c r="G33" s="14">
        <v>2</v>
      </c>
      <c r="H33" s="14">
        <v>1</v>
      </c>
      <c r="I33" s="14">
        <v>0</v>
      </c>
      <c r="J33" s="14">
        <v>1</v>
      </c>
      <c r="K33" s="14">
        <v>2</v>
      </c>
    </row>
    <row r="34" spans="1:11" x14ac:dyDescent="0.25">
      <c r="A34" s="16" t="s">
        <v>58</v>
      </c>
      <c r="B34" s="14">
        <v>1</v>
      </c>
      <c r="C34" s="14">
        <v>0</v>
      </c>
      <c r="D34" s="14">
        <v>2</v>
      </c>
      <c r="E34" s="14">
        <v>2</v>
      </c>
      <c r="F34" s="14">
        <v>1</v>
      </c>
      <c r="G34" s="14">
        <v>2</v>
      </c>
      <c r="H34" s="14">
        <v>0</v>
      </c>
      <c r="I34" s="14">
        <v>1</v>
      </c>
      <c r="J34" s="14">
        <v>0</v>
      </c>
      <c r="K34" s="14">
        <v>1</v>
      </c>
    </row>
    <row r="35" spans="1:11" x14ac:dyDescent="0.25">
      <c r="A35" s="16" t="s">
        <v>59</v>
      </c>
      <c r="B35" s="14">
        <v>0</v>
      </c>
      <c r="C35" s="14">
        <v>0</v>
      </c>
      <c r="D35" s="14">
        <v>0</v>
      </c>
      <c r="E35" s="14">
        <v>0</v>
      </c>
      <c r="F35" s="14">
        <v>2</v>
      </c>
      <c r="G35" s="14">
        <v>0</v>
      </c>
      <c r="H35" s="14">
        <v>1</v>
      </c>
      <c r="I35" s="14">
        <v>0</v>
      </c>
      <c r="J35" s="14">
        <v>0</v>
      </c>
      <c r="K35" s="14">
        <v>1</v>
      </c>
    </row>
    <row r="36" spans="1:11" x14ac:dyDescent="0.25">
      <c r="A36" s="15" t="s">
        <v>60</v>
      </c>
      <c r="B36" s="14">
        <v>7</v>
      </c>
      <c r="C36" s="14">
        <v>2</v>
      </c>
      <c r="D36" s="14">
        <v>3</v>
      </c>
      <c r="E36" s="14">
        <v>6</v>
      </c>
      <c r="F36" s="14">
        <v>3</v>
      </c>
      <c r="G36" s="14">
        <v>3</v>
      </c>
      <c r="H36" s="14">
        <v>6</v>
      </c>
      <c r="I36" s="14">
        <v>4</v>
      </c>
      <c r="J36" s="14">
        <v>6</v>
      </c>
      <c r="K36" s="14">
        <v>7</v>
      </c>
    </row>
    <row r="37" spans="1:11" x14ac:dyDescent="0.25">
      <c r="A37" s="16" t="s">
        <v>61</v>
      </c>
      <c r="B37" s="14">
        <v>0</v>
      </c>
      <c r="C37" s="14">
        <v>0</v>
      </c>
      <c r="D37" s="14">
        <v>1</v>
      </c>
      <c r="E37" s="14">
        <v>1</v>
      </c>
      <c r="F37" s="14">
        <v>0</v>
      </c>
      <c r="G37" s="14">
        <v>1</v>
      </c>
      <c r="H37" s="14">
        <v>1</v>
      </c>
      <c r="I37" s="14">
        <v>1</v>
      </c>
      <c r="J37" s="14">
        <v>1</v>
      </c>
      <c r="K37" s="14">
        <v>1</v>
      </c>
    </row>
    <row r="38" spans="1:11" x14ac:dyDescent="0.25">
      <c r="A38" s="16" t="s">
        <v>62</v>
      </c>
      <c r="B38" s="14">
        <v>0</v>
      </c>
      <c r="C38" s="14">
        <v>0</v>
      </c>
      <c r="D38" s="14">
        <v>0</v>
      </c>
      <c r="E38" s="14">
        <v>0</v>
      </c>
      <c r="F38" s="14">
        <v>0</v>
      </c>
      <c r="G38" s="14">
        <v>0</v>
      </c>
      <c r="H38" s="14">
        <v>0</v>
      </c>
      <c r="I38" s="14">
        <v>0</v>
      </c>
      <c r="J38" s="14">
        <v>0</v>
      </c>
      <c r="K38" s="14">
        <v>0</v>
      </c>
    </row>
    <row r="39" spans="1:11" x14ac:dyDescent="0.25">
      <c r="A39" s="16" t="s">
        <v>63</v>
      </c>
      <c r="B39" s="14">
        <v>0</v>
      </c>
      <c r="C39" s="14">
        <v>0</v>
      </c>
      <c r="D39" s="14">
        <v>0</v>
      </c>
      <c r="E39" s="14">
        <v>0</v>
      </c>
      <c r="F39" s="14">
        <v>0</v>
      </c>
      <c r="G39" s="14">
        <v>0</v>
      </c>
      <c r="H39" s="14">
        <v>0</v>
      </c>
      <c r="I39" s="14">
        <v>0</v>
      </c>
      <c r="J39" s="14">
        <v>0</v>
      </c>
      <c r="K39" s="14">
        <v>0</v>
      </c>
    </row>
    <row r="40" spans="1:11" x14ac:dyDescent="0.25">
      <c r="A40" s="16" t="s">
        <v>64</v>
      </c>
      <c r="B40" s="14">
        <v>7</v>
      </c>
      <c r="C40" s="14">
        <v>2</v>
      </c>
      <c r="D40" s="14">
        <v>2</v>
      </c>
      <c r="E40" s="14">
        <v>5</v>
      </c>
      <c r="F40" s="14">
        <v>3</v>
      </c>
      <c r="G40" s="14">
        <v>2</v>
      </c>
      <c r="H40" s="14">
        <v>5</v>
      </c>
      <c r="I40" s="14">
        <v>3</v>
      </c>
      <c r="J40" s="14">
        <v>5</v>
      </c>
      <c r="K40" s="14">
        <v>6</v>
      </c>
    </row>
    <row r="41" spans="1:11" x14ac:dyDescent="0.25">
      <c r="A41" s="15" t="s">
        <v>65</v>
      </c>
      <c r="B41" s="14">
        <v>36</v>
      </c>
      <c r="C41" s="14">
        <v>30</v>
      </c>
      <c r="D41" s="14">
        <v>24</v>
      </c>
      <c r="E41" s="14">
        <v>28</v>
      </c>
      <c r="F41" s="14">
        <v>36</v>
      </c>
      <c r="G41" s="14">
        <v>26</v>
      </c>
      <c r="H41" s="14">
        <v>29</v>
      </c>
      <c r="I41" s="14">
        <v>46</v>
      </c>
      <c r="J41" s="14">
        <v>35</v>
      </c>
      <c r="K41" s="14">
        <v>41</v>
      </c>
    </row>
    <row r="42" spans="1:11" x14ac:dyDescent="0.25">
      <c r="A42" s="16" t="s">
        <v>66</v>
      </c>
      <c r="B42" s="14">
        <v>13</v>
      </c>
      <c r="C42" s="14">
        <v>12</v>
      </c>
      <c r="D42" s="14">
        <v>5</v>
      </c>
      <c r="E42" s="14">
        <v>9</v>
      </c>
      <c r="F42" s="14">
        <v>7</v>
      </c>
      <c r="G42" s="14">
        <v>7</v>
      </c>
      <c r="H42" s="14">
        <v>6</v>
      </c>
      <c r="I42" s="14">
        <v>10</v>
      </c>
      <c r="J42" s="14">
        <v>10</v>
      </c>
      <c r="K42" s="14">
        <v>7</v>
      </c>
    </row>
    <row r="43" spans="1:11" x14ac:dyDescent="0.25">
      <c r="A43" s="16" t="s">
        <v>67</v>
      </c>
      <c r="B43" s="14">
        <v>2</v>
      </c>
      <c r="C43" s="14">
        <v>5</v>
      </c>
      <c r="D43" s="14">
        <v>7</v>
      </c>
      <c r="E43" s="14">
        <v>1</v>
      </c>
      <c r="F43" s="14">
        <v>4</v>
      </c>
      <c r="G43" s="14">
        <v>7</v>
      </c>
      <c r="H43" s="14">
        <v>5</v>
      </c>
      <c r="I43" s="14">
        <v>12</v>
      </c>
      <c r="J43" s="14">
        <v>5</v>
      </c>
      <c r="K43" s="14">
        <v>4</v>
      </c>
    </row>
    <row r="44" spans="1:11" x14ac:dyDescent="0.25">
      <c r="A44" s="16" t="s">
        <v>68</v>
      </c>
      <c r="B44" s="14">
        <v>21</v>
      </c>
      <c r="C44" s="14">
        <v>13</v>
      </c>
      <c r="D44" s="14">
        <v>12</v>
      </c>
      <c r="E44" s="14">
        <v>18</v>
      </c>
      <c r="F44" s="14">
        <v>25</v>
      </c>
      <c r="G44" s="14">
        <v>12</v>
      </c>
      <c r="H44" s="14">
        <v>18</v>
      </c>
      <c r="I44" s="14">
        <v>24</v>
      </c>
      <c r="J44" s="14">
        <v>20</v>
      </c>
      <c r="K44" s="14">
        <v>30</v>
      </c>
    </row>
    <row r="45" spans="1:11" x14ac:dyDescent="0.25">
      <c r="A45" s="15" t="s">
        <v>69</v>
      </c>
      <c r="B45" s="14">
        <v>0</v>
      </c>
      <c r="C45" s="14">
        <v>6</v>
      </c>
      <c r="D45" s="14">
        <v>3</v>
      </c>
      <c r="E45" s="14">
        <v>8</v>
      </c>
      <c r="F45" s="14">
        <v>2</v>
      </c>
      <c r="G45" s="14">
        <v>4</v>
      </c>
      <c r="H45" s="14">
        <v>3</v>
      </c>
      <c r="I45" s="14">
        <v>4</v>
      </c>
      <c r="J45" s="14">
        <v>2</v>
      </c>
      <c r="K45" s="14">
        <v>3</v>
      </c>
    </row>
    <row r="46" spans="1:11" x14ac:dyDescent="0.25">
      <c r="A46" s="16" t="s">
        <v>70</v>
      </c>
      <c r="B46" s="14">
        <v>0</v>
      </c>
      <c r="C46" s="14">
        <v>4</v>
      </c>
      <c r="D46" s="14">
        <v>0</v>
      </c>
      <c r="E46" s="14">
        <v>1</v>
      </c>
      <c r="F46" s="14">
        <v>1</v>
      </c>
      <c r="G46" s="14">
        <v>1</v>
      </c>
      <c r="H46" s="14">
        <v>1</v>
      </c>
      <c r="I46" s="14">
        <v>1</v>
      </c>
      <c r="J46" s="14">
        <v>0</v>
      </c>
      <c r="K46" s="14">
        <v>0</v>
      </c>
    </row>
    <row r="47" spans="1:11" x14ac:dyDescent="0.25">
      <c r="A47" s="16" t="s">
        <v>71</v>
      </c>
      <c r="B47" s="14">
        <v>0</v>
      </c>
      <c r="C47" s="14">
        <v>1</v>
      </c>
      <c r="D47" s="14">
        <v>1</v>
      </c>
      <c r="E47" s="14">
        <v>1</v>
      </c>
      <c r="F47" s="14">
        <v>0</v>
      </c>
      <c r="G47" s="14">
        <v>1</v>
      </c>
      <c r="H47" s="14">
        <v>0</v>
      </c>
      <c r="I47" s="14">
        <v>0</v>
      </c>
      <c r="J47" s="14">
        <v>0</v>
      </c>
      <c r="K47" s="14">
        <v>1</v>
      </c>
    </row>
    <row r="48" spans="1:11" x14ac:dyDescent="0.25">
      <c r="A48" s="16" t="s">
        <v>72</v>
      </c>
      <c r="B48" s="14">
        <v>0</v>
      </c>
      <c r="C48" s="14">
        <v>0</v>
      </c>
      <c r="D48" s="14">
        <v>1</v>
      </c>
      <c r="E48" s="14">
        <v>3</v>
      </c>
      <c r="F48" s="14">
        <v>0</v>
      </c>
      <c r="G48" s="14">
        <v>1</v>
      </c>
      <c r="H48" s="14">
        <v>1</v>
      </c>
      <c r="I48" s="14">
        <v>2</v>
      </c>
      <c r="J48" s="14">
        <v>0</v>
      </c>
      <c r="K48" s="14">
        <v>1</v>
      </c>
    </row>
    <row r="49" spans="1:11" x14ac:dyDescent="0.25">
      <c r="A49" s="16" t="s">
        <v>73</v>
      </c>
      <c r="B49" s="14">
        <v>0</v>
      </c>
      <c r="C49" s="14">
        <v>0</v>
      </c>
      <c r="D49" s="14">
        <v>0</v>
      </c>
      <c r="E49" s="14">
        <v>3</v>
      </c>
      <c r="F49" s="14">
        <v>1</v>
      </c>
      <c r="G49" s="14">
        <v>1</v>
      </c>
      <c r="H49" s="14">
        <v>1</v>
      </c>
      <c r="I49" s="14">
        <v>1</v>
      </c>
      <c r="J49" s="14">
        <v>2</v>
      </c>
      <c r="K49" s="14">
        <v>1</v>
      </c>
    </row>
    <row r="50" spans="1:11" x14ac:dyDescent="0.25">
      <c r="A50" s="16" t="s">
        <v>74</v>
      </c>
      <c r="B50" s="14">
        <v>0</v>
      </c>
      <c r="C50" s="14">
        <v>1</v>
      </c>
      <c r="D50" s="14">
        <v>0</v>
      </c>
      <c r="E50" s="14">
        <v>0</v>
      </c>
      <c r="F50" s="14">
        <v>0</v>
      </c>
      <c r="G50" s="14">
        <v>0</v>
      </c>
      <c r="H50" s="14">
        <v>0</v>
      </c>
      <c r="I50" s="14">
        <v>0</v>
      </c>
      <c r="J50" s="14">
        <v>0</v>
      </c>
      <c r="K50" s="14">
        <v>0</v>
      </c>
    </row>
    <row r="51" spans="1:11" x14ac:dyDescent="0.25">
      <c r="A51" s="16" t="s">
        <v>75</v>
      </c>
      <c r="B51" s="14">
        <v>0</v>
      </c>
      <c r="C51" s="14">
        <v>0</v>
      </c>
      <c r="D51" s="14">
        <v>1</v>
      </c>
      <c r="E51" s="14">
        <v>0</v>
      </c>
      <c r="F51" s="14">
        <v>0</v>
      </c>
      <c r="G51" s="14">
        <v>0</v>
      </c>
      <c r="H51" s="14">
        <v>0</v>
      </c>
      <c r="I51" s="14">
        <v>0</v>
      </c>
      <c r="J51" s="14">
        <v>0</v>
      </c>
      <c r="K51" s="14">
        <v>0</v>
      </c>
    </row>
    <row r="52" spans="1:11" x14ac:dyDescent="0.25">
      <c r="A52" s="15" t="s">
        <v>76</v>
      </c>
      <c r="B52" s="14">
        <v>4</v>
      </c>
      <c r="C52" s="14">
        <v>4</v>
      </c>
      <c r="D52" s="14">
        <v>0</v>
      </c>
      <c r="E52" s="14">
        <v>0</v>
      </c>
      <c r="F52" s="14">
        <v>2</v>
      </c>
      <c r="G52" s="14">
        <v>2</v>
      </c>
      <c r="H52" s="14">
        <v>1</v>
      </c>
      <c r="I52" s="14">
        <v>4</v>
      </c>
      <c r="J52" s="14">
        <v>0</v>
      </c>
      <c r="K52" s="14">
        <v>3</v>
      </c>
    </row>
    <row r="53" spans="1:11" x14ac:dyDescent="0.25">
      <c r="A53" s="16" t="s">
        <v>77</v>
      </c>
      <c r="B53" s="14">
        <v>0</v>
      </c>
      <c r="C53" s="14">
        <v>0</v>
      </c>
      <c r="D53" s="14">
        <v>0</v>
      </c>
      <c r="E53" s="14">
        <v>0</v>
      </c>
      <c r="F53" s="14">
        <v>0</v>
      </c>
      <c r="G53" s="14">
        <v>1</v>
      </c>
      <c r="H53" s="14">
        <v>0</v>
      </c>
      <c r="I53" s="14">
        <v>0</v>
      </c>
      <c r="J53" s="14">
        <v>0</v>
      </c>
      <c r="K53" s="14">
        <v>1</v>
      </c>
    </row>
    <row r="54" spans="1:11" x14ac:dyDescent="0.25">
      <c r="A54" s="16" t="s">
        <v>78</v>
      </c>
      <c r="B54" s="14">
        <v>0</v>
      </c>
      <c r="C54" s="14">
        <v>1</v>
      </c>
      <c r="D54" s="14">
        <v>0</v>
      </c>
      <c r="E54" s="14">
        <v>0</v>
      </c>
      <c r="F54" s="14">
        <v>0</v>
      </c>
      <c r="G54" s="14">
        <v>1</v>
      </c>
      <c r="H54" s="14">
        <v>0</v>
      </c>
      <c r="I54" s="14">
        <v>0</v>
      </c>
      <c r="J54" s="14">
        <v>0</v>
      </c>
      <c r="K54" s="14">
        <v>0</v>
      </c>
    </row>
    <row r="55" spans="1:11" x14ac:dyDescent="0.25">
      <c r="A55" s="16" t="s">
        <v>79</v>
      </c>
      <c r="B55" s="14">
        <v>2</v>
      </c>
      <c r="C55" s="14">
        <v>0</v>
      </c>
      <c r="D55" s="14">
        <v>0</v>
      </c>
      <c r="E55" s="14">
        <v>0</v>
      </c>
      <c r="F55" s="14">
        <v>0</v>
      </c>
      <c r="G55" s="14">
        <v>0</v>
      </c>
      <c r="H55" s="14">
        <v>1</v>
      </c>
      <c r="I55" s="14">
        <v>2</v>
      </c>
      <c r="J55" s="14">
        <v>0</v>
      </c>
      <c r="K55" s="14">
        <v>1</v>
      </c>
    </row>
    <row r="56" spans="1:11" x14ac:dyDescent="0.25">
      <c r="A56" s="16" t="s">
        <v>80</v>
      </c>
      <c r="B56" s="14">
        <v>1</v>
      </c>
      <c r="C56" s="14">
        <v>3</v>
      </c>
      <c r="D56" s="14">
        <v>0</v>
      </c>
      <c r="E56" s="14">
        <v>0</v>
      </c>
      <c r="F56" s="14">
        <v>2</v>
      </c>
      <c r="G56" s="14">
        <v>0</v>
      </c>
      <c r="H56" s="14">
        <v>0</v>
      </c>
      <c r="I56" s="14">
        <v>1</v>
      </c>
      <c r="J56" s="14">
        <v>0</v>
      </c>
      <c r="K56" s="14">
        <v>1</v>
      </c>
    </row>
    <row r="57" spans="1:11" x14ac:dyDescent="0.25">
      <c r="A57" s="16" t="s">
        <v>81</v>
      </c>
      <c r="B57" s="14">
        <v>1</v>
      </c>
      <c r="C57" s="14">
        <v>0</v>
      </c>
      <c r="D57" s="14">
        <v>0</v>
      </c>
      <c r="E57" s="14">
        <v>0</v>
      </c>
      <c r="F57" s="14">
        <v>0</v>
      </c>
      <c r="G57" s="14">
        <v>0</v>
      </c>
      <c r="H57" s="14">
        <v>0</v>
      </c>
      <c r="I57" s="14">
        <v>1</v>
      </c>
      <c r="J57" s="14">
        <v>0</v>
      </c>
      <c r="K57" s="14">
        <v>0</v>
      </c>
    </row>
    <row r="58" spans="1:11" x14ac:dyDescent="0.25">
      <c r="A58" s="15" t="s">
        <v>82</v>
      </c>
      <c r="B58" s="14">
        <v>1</v>
      </c>
      <c r="C58" s="14">
        <v>5</v>
      </c>
      <c r="D58" s="14">
        <v>1</v>
      </c>
      <c r="E58" s="14">
        <v>2</v>
      </c>
      <c r="F58" s="14">
        <v>2</v>
      </c>
      <c r="G58" s="14">
        <v>2</v>
      </c>
      <c r="H58" s="14">
        <v>3</v>
      </c>
      <c r="I58" s="14">
        <v>5</v>
      </c>
      <c r="J58" s="14">
        <v>0</v>
      </c>
      <c r="K58" s="14">
        <v>5</v>
      </c>
    </row>
    <row r="59" spans="1:11" x14ac:dyDescent="0.25">
      <c r="A59" s="16" t="s">
        <v>83</v>
      </c>
      <c r="B59" s="14">
        <v>1</v>
      </c>
      <c r="C59" s="14">
        <v>2</v>
      </c>
      <c r="D59" s="14">
        <v>0</v>
      </c>
      <c r="E59" s="14">
        <v>0</v>
      </c>
      <c r="F59" s="14">
        <v>0</v>
      </c>
      <c r="G59" s="14">
        <v>1</v>
      </c>
      <c r="H59" s="14">
        <v>0</v>
      </c>
      <c r="I59" s="14">
        <v>0</v>
      </c>
      <c r="J59" s="14">
        <v>0</v>
      </c>
      <c r="K59" s="14">
        <v>3</v>
      </c>
    </row>
    <row r="60" spans="1:11" x14ac:dyDescent="0.25">
      <c r="A60" s="16" t="s">
        <v>84</v>
      </c>
      <c r="B60" s="14">
        <v>0</v>
      </c>
      <c r="C60" s="14">
        <v>3</v>
      </c>
      <c r="D60" s="14">
        <v>1</v>
      </c>
      <c r="E60" s="14">
        <v>2</v>
      </c>
      <c r="F60" s="14">
        <v>2</v>
      </c>
      <c r="G60" s="14">
        <v>1</v>
      </c>
      <c r="H60" s="14">
        <v>3</v>
      </c>
      <c r="I60" s="14">
        <v>5</v>
      </c>
      <c r="J60" s="14">
        <v>0</v>
      </c>
      <c r="K60" s="14">
        <v>2</v>
      </c>
    </row>
    <row r="61" spans="1:11" x14ac:dyDescent="0.25">
      <c r="A61" s="15" t="s">
        <v>85</v>
      </c>
      <c r="B61" s="14">
        <v>47</v>
      </c>
      <c r="C61" s="14">
        <v>53</v>
      </c>
      <c r="D61" s="14">
        <v>39</v>
      </c>
      <c r="E61" s="14">
        <v>60</v>
      </c>
      <c r="F61" s="14">
        <v>51</v>
      </c>
      <c r="G61" s="14">
        <v>52</v>
      </c>
      <c r="H61" s="14">
        <v>65</v>
      </c>
      <c r="I61" s="14">
        <v>51</v>
      </c>
      <c r="J61" s="14">
        <v>55</v>
      </c>
      <c r="K61" s="14">
        <v>61</v>
      </c>
    </row>
    <row r="62" spans="1:11" x14ac:dyDescent="0.25">
      <c r="A62" s="16" t="s">
        <v>86</v>
      </c>
      <c r="B62" s="14">
        <v>39</v>
      </c>
      <c r="C62" s="14">
        <v>33</v>
      </c>
      <c r="D62" s="14">
        <v>29</v>
      </c>
      <c r="E62" s="14">
        <v>45</v>
      </c>
      <c r="F62" s="14">
        <v>30</v>
      </c>
      <c r="G62" s="14">
        <v>46</v>
      </c>
      <c r="H62" s="14">
        <v>41</v>
      </c>
      <c r="I62" s="14">
        <v>42</v>
      </c>
      <c r="J62" s="14">
        <v>41</v>
      </c>
      <c r="K62" s="14">
        <v>47</v>
      </c>
    </row>
    <row r="63" spans="1:11" x14ac:dyDescent="0.25">
      <c r="A63" s="16" t="s">
        <v>87</v>
      </c>
      <c r="B63" s="14">
        <v>1</v>
      </c>
      <c r="C63" s="14">
        <v>1</v>
      </c>
      <c r="D63" s="14">
        <v>0</v>
      </c>
      <c r="E63" s="14">
        <v>1</v>
      </c>
      <c r="F63" s="14">
        <v>2</v>
      </c>
      <c r="G63" s="14">
        <v>1</v>
      </c>
      <c r="H63" s="14">
        <v>2</v>
      </c>
      <c r="I63" s="14">
        <v>2</v>
      </c>
      <c r="J63" s="14">
        <v>1</v>
      </c>
      <c r="K63" s="14">
        <v>0</v>
      </c>
    </row>
    <row r="64" spans="1:11" x14ac:dyDescent="0.25">
      <c r="A64" s="16" t="s">
        <v>88</v>
      </c>
      <c r="B64" s="14">
        <v>0</v>
      </c>
      <c r="C64" s="14">
        <v>1</v>
      </c>
      <c r="D64" s="14">
        <v>0</v>
      </c>
      <c r="E64" s="14">
        <v>0</v>
      </c>
      <c r="F64" s="14">
        <v>1</v>
      </c>
      <c r="G64" s="14">
        <v>1</v>
      </c>
      <c r="H64" s="14">
        <v>1</v>
      </c>
      <c r="I64" s="14">
        <v>0</v>
      </c>
      <c r="J64" s="14">
        <v>0</v>
      </c>
      <c r="K64" s="14">
        <v>0</v>
      </c>
    </row>
    <row r="65" spans="1:11" x14ac:dyDescent="0.25">
      <c r="A65" s="16" t="s">
        <v>89</v>
      </c>
      <c r="B65" s="14">
        <v>3</v>
      </c>
      <c r="C65" s="14">
        <v>7</v>
      </c>
      <c r="D65" s="14">
        <v>4</v>
      </c>
      <c r="E65" s="14">
        <v>7</v>
      </c>
      <c r="F65" s="14">
        <v>8</v>
      </c>
      <c r="G65" s="14">
        <v>3</v>
      </c>
      <c r="H65" s="14">
        <v>11</v>
      </c>
      <c r="I65" s="14">
        <v>1</v>
      </c>
      <c r="J65" s="14">
        <v>0</v>
      </c>
      <c r="K65" s="14">
        <v>4</v>
      </c>
    </row>
    <row r="66" spans="1:11" x14ac:dyDescent="0.25">
      <c r="A66" s="16" t="s">
        <v>90</v>
      </c>
      <c r="B66" s="14">
        <v>1</v>
      </c>
      <c r="C66" s="14">
        <v>6</v>
      </c>
      <c r="D66" s="14">
        <v>0</v>
      </c>
      <c r="E66" s="14">
        <v>2</v>
      </c>
      <c r="F66" s="14">
        <v>2</v>
      </c>
      <c r="G66" s="14">
        <v>0</v>
      </c>
      <c r="H66" s="14">
        <v>2</v>
      </c>
      <c r="I66" s="14">
        <v>0</v>
      </c>
      <c r="J66" s="14">
        <v>2</v>
      </c>
      <c r="K66" s="14">
        <v>1</v>
      </c>
    </row>
    <row r="67" spans="1:11" x14ac:dyDescent="0.25">
      <c r="A67" s="16" t="s">
        <v>91</v>
      </c>
      <c r="B67" s="14">
        <v>0</v>
      </c>
      <c r="C67" s="14">
        <v>1</v>
      </c>
      <c r="D67" s="14">
        <v>2</v>
      </c>
      <c r="E67" s="14">
        <v>4</v>
      </c>
      <c r="F67" s="14">
        <v>6</v>
      </c>
      <c r="G67" s="14">
        <v>1</v>
      </c>
      <c r="H67" s="14">
        <v>4</v>
      </c>
      <c r="I67" s="14">
        <v>4</v>
      </c>
      <c r="J67" s="14">
        <v>8</v>
      </c>
      <c r="K67" s="14">
        <v>5</v>
      </c>
    </row>
    <row r="68" spans="1:11" x14ac:dyDescent="0.25">
      <c r="A68" s="16" t="s">
        <v>92</v>
      </c>
      <c r="B68" s="14">
        <v>3</v>
      </c>
      <c r="C68" s="14">
        <v>3</v>
      </c>
      <c r="D68" s="14">
        <v>3</v>
      </c>
      <c r="E68" s="14">
        <v>1</v>
      </c>
      <c r="F68" s="14">
        <v>2</v>
      </c>
      <c r="G68" s="14">
        <v>0</v>
      </c>
      <c r="H68" s="14">
        <v>3</v>
      </c>
      <c r="I68" s="14">
        <v>0</v>
      </c>
      <c r="J68" s="14">
        <v>2</v>
      </c>
      <c r="K68" s="14">
        <v>3</v>
      </c>
    </row>
    <row r="69" spans="1:11" x14ac:dyDescent="0.25">
      <c r="A69" s="16" t="s">
        <v>93</v>
      </c>
      <c r="B69" s="14">
        <v>0</v>
      </c>
      <c r="C69" s="14">
        <v>1</v>
      </c>
      <c r="D69" s="14">
        <v>1</v>
      </c>
      <c r="E69" s="14">
        <v>0</v>
      </c>
      <c r="F69" s="14">
        <v>0</v>
      </c>
      <c r="G69" s="14">
        <v>0</v>
      </c>
      <c r="H69" s="14">
        <v>1</v>
      </c>
      <c r="I69" s="14">
        <v>2</v>
      </c>
      <c r="J69" s="14">
        <v>1</v>
      </c>
      <c r="K69" s="14">
        <v>1</v>
      </c>
    </row>
    <row r="70" spans="1:11" x14ac:dyDescent="0.25">
      <c r="A70" s="15" t="s">
        <v>94</v>
      </c>
      <c r="B70" s="14">
        <v>2</v>
      </c>
      <c r="C70" s="14">
        <v>0</v>
      </c>
      <c r="D70" s="14">
        <v>2</v>
      </c>
      <c r="E70" s="14">
        <v>0</v>
      </c>
      <c r="F70" s="14">
        <v>0</v>
      </c>
      <c r="G70" s="14">
        <v>0</v>
      </c>
      <c r="H70" s="14">
        <v>1</v>
      </c>
      <c r="I70" s="14">
        <v>0</v>
      </c>
      <c r="J70" s="14">
        <v>0</v>
      </c>
      <c r="K70" s="14">
        <v>2</v>
      </c>
    </row>
    <row r="71" spans="1:11" x14ac:dyDescent="0.25">
      <c r="A71" s="16" t="s">
        <v>95</v>
      </c>
      <c r="B71" s="14">
        <v>0</v>
      </c>
      <c r="C71" s="14">
        <v>0</v>
      </c>
      <c r="D71" s="14">
        <v>0</v>
      </c>
      <c r="E71" s="14">
        <v>0</v>
      </c>
      <c r="F71" s="14">
        <v>0</v>
      </c>
      <c r="G71" s="14">
        <v>0</v>
      </c>
      <c r="H71" s="14">
        <v>0</v>
      </c>
      <c r="I71" s="14">
        <v>0</v>
      </c>
      <c r="J71" s="14">
        <v>0</v>
      </c>
      <c r="K71" s="14">
        <v>0</v>
      </c>
    </row>
    <row r="72" spans="1:11" x14ac:dyDescent="0.25">
      <c r="A72" s="16" t="s">
        <v>96</v>
      </c>
      <c r="B72" s="14">
        <v>0</v>
      </c>
      <c r="C72" s="14">
        <v>0</v>
      </c>
      <c r="D72" s="14">
        <v>0</v>
      </c>
      <c r="E72" s="14">
        <v>0</v>
      </c>
      <c r="F72" s="14">
        <v>0</v>
      </c>
      <c r="G72" s="14">
        <v>0</v>
      </c>
      <c r="H72" s="14">
        <v>0</v>
      </c>
      <c r="I72" s="14">
        <v>0</v>
      </c>
      <c r="J72" s="14">
        <v>0</v>
      </c>
      <c r="K72" s="14">
        <v>0</v>
      </c>
    </row>
    <row r="73" spans="1:11" x14ac:dyDescent="0.25">
      <c r="A73" s="16" t="s">
        <v>97</v>
      </c>
      <c r="B73" s="14">
        <v>0</v>
      </c>
      <c r="C73" s="14">
        <v>0</v>
      </c>
      <c r="D73" s="14">
        <v>0</v>
      </c>
      <c r="E73" s="14">
        <v>0</v>
      </c>
      <c r="F73" s="14">
        <v>0</v>
      </c>
      <c r="G73" s="14">
        <v>0</v>
      </c>
      <c r="H73" s="14">
        <v>0</v>
      </c>
      <c r="I73" s="14">
        <v>0</v>
      </c>
      <c r="J73" s="14">
        <v>0</v>
      </c>
      <c r="K73" s="14">
        <v>0</v>
      </c>
    </row>
    <row r="74" spans="1:11" x14ac:dyDescent="0.25">
      <c r="A74" s="16" t="s">
        <v>98</v>
      </c>
      <c r="B74" s="14">
        <v>0</v>
      </c>
      <c r="C74" s="14">
        <v>0</v>
      </c>
      <c r="D74" s="14">
        <v>0</v>
      </c>
      <c r="E74" s="14">
        <v>0</v>
      </c>
      <c r="F74" s="14">
        <v>0</v>
      </c>
      <c r="G74" s="14">
        <v>0</v>
      </c>
      <c r="H74" s="14">
        <v>0</v>
      </c>
      <c r="I74" s="14">
        <v>0</v>
      </c>
      <c r="J74" s="14">
        <v>0</v>
      </c>
      <c r="K74" s="14">
        <v>0</v>
      </c>
    </row>
    <row r="75" spans="1:11" x14ac:dyDescent="0.25">
      <c r="A75" s="16" t="s">
        <v>99</v>
      </c>
      <c r="B75" s="14">
        <v>2</v>
      </c>
      <c r="C75" s="14">
        <v>0</v>
      </c>
      <c r="D75" s="14">
        <v>2</v>
      </c>
      <c r="E75" s="14">
        <v>0</v>
      </c>
      <c r="F75" s="14">
        <v>0</v>
      </c>
      <c r="G75" s="14">
        <v>0</v>
      </c>
      <c r="H75" s="14">
        <v>1</v>
      </c>
      <c r="I75" s="14">
        <v>0</v>
      </c>
      <c r="J75" s="14">
        <v>0</v>
      </c>
      <c r="K75" s="14">
        <v>2</v>
      </c>
    </row>
    <row r="76" spans="1:11" x14ac:dyDescent="0.25">
      <c r="A76" s="16" t="s">
        <v>100</v>
      </c>
      <c r="B76" s="14">
        <v>0</v>
      </c>
      <c r="C76" s="14">
        <v>0</v>
      </c>
      <c r="D76" s="14">
        <v>0</v>
      </c>
      <c r="E76" s="14">
        <v>0</v>
      </c>
      <c r="F76" s="14">
        <v>0</v>
      </c>
      <c r="G76" s="14">
        <v>0</v>
      </c>
      <c r="H76" s="14">
        <v>0</v>
      </c>
      <c r="I76" s="14">
        <v>0</v>
      </c>
      <c r="J76" s="14">
        <v>0</v>
      </c>
      <c r="K76" s="14">
        <v>0</v>
      </c>
    </row>
    <row r="77" spans="1:11" x14ac:dyDescent="0.25">
      <c r="A77" s="16" t="s">
        <v>101</v>
      </c>
      <c r="B77" s="14">
        <v>0</v>
      </c>
      <c r="C77" s="14">
        <v>0</v>
      </c>
      <c r="D77" s="14">
        <v>0</v>
      </c>
      <c r="E77" s="14">
        <v>0</v>
      </c>
      <c r="F77" s="14">
        <v>0</v>
      </c>
      <c r="G77" s="14">
        <v>0</v>
      </c>
      <c r="H77" s="14">
        <v>0</v>
      </c>
      <c r="I77" s="14">
        <v>0</v>
      </c>
      <c r="J77" s="14">
        <v>0</v>
      </c>
      <c r="K77" s="14">
        <v>0</v>
      </c>
    </row>
    <row r="78" spans="1:11" x14ac:dyDescent="0.25">
      <c r="A78" s="15" t="s">
        <v>102</v>
      </c>
      <c r="B78" s="14">
        <v>0</v>
      </c>
      <c r="C78" s="14">
        <v>2</v>
      </c>
      <c r="D78" s="14">
        <v>0</v>
      </c>
      <c r="E78" s="14">
        <v>0</v>
      </c>
      <c r="F78" s="14">
        <v>0</v>
      </c>
      <c r="G78" s="14">
        <v>0</v>
      </c>
      <c r="H78" s="14">
        <v>0</v>
      </c>
      <c r="I78" s="14">
        <v>0</v>
      </c>
      <c r="J78" s="14">
        <v>0</v>
      </c>
      <c r="K78" s="14">
        <v>0</v>
      </c>
    </row>
    <row r="79" spans="1:11" x14ac:dyDescent="0.25">
      <c r="A79" s="16" t="s">
        <v>103</v>
      </c>
      <c r="B79" s="14">
        <v>0</v>
      </c>
      <c r="C79" s="14">
        <v>1</v>
      </c>
      <c r="D79" s="14">
        <v>0</v>
      </c>
      <c r="E79" s="14">
        <v>0</v>
      </c>
      <c r="F79" s="14">
        <v>0</v>
      </c>
      <c r="G79" s="14">
        <v>0</v>
      </c>
      <c r="H79" s="14">
        <v>0</v>
      </c>
      <c r="I79" s="14">
        <v>0</v>
      </c>
      <c r="J79" s="14">
        <v>0</v>
      </c>
      <c r="K79" s="14">
        <v>0</v>
      </c>
    </row>
    <row r="80" spans="1:11" x14ac:dyDescent="0.25">
      <c r="A80" s="16" t="s">
        <v>104</v>
      </c>
      <c r="B80" s="14">
        <v>0</v>
      </c>
      <c r="C80" s="14">
        <v>0</v>
      </c>
      <c r="D80" s="14">
        <v>0</v>
      </c>
      <c r="E80" s="14">
        <v>0</v>
      </c>
      <c r="F80" s="14">
        <v>0</v>
      </c>
      <c r="G80" s="14">
        <v>0</v>
      </c>
      <c r="H80" s="14">
        <v>0</v>
      </c>
      <c r="I80" s="14">
        <v>0</v>
      </c>
      <c r="J80" s="14">
        <v>0</v>
      </c>
      <c r="K80" s="14">
        <v>0</v>
      </c>
    </row>
    <row r="81" spans="1:11" x14ac:dyDescent="0.25">
      <c r="A81" s="16" t="s">
        <v>105</v>
      </c>
      <c r="B81" s="14">
        <v>0</v>
      </c>
      <c r="C81" s="14">
        <v>1</v>
      </c>
      <c r="D81" s="14">
        <v>0</v>
      </c>
      <c r="E81" s="14">
        <v>0</v>
      </c>
      <c r="F81" s="14">
        <v>0</v>
      </c>
      <c r="G81" s="14">
        <v>0</v>
      </c>
      <c r="H81" s="14">
        <v>0</v>
      </c>
      <c r="I81" s="14">
        <v>0</v>
      </c>
      <c r="J81" s="14">
        <v>0</v>
      </c>
      <c r="K81" s="14">
        <v>0</v>
      </c>
    </row>
    <row r="82" spans="1:11" x14ac:dyDescent="0.25">
      <c r="A82" s="15" t="s">
        <v>106</v>
      </c>
      <c r="B82" s="14">
        <v>2</v>
      </c>
      <c r="C82" s="14">
        <v>2</v>
      </c>
      <c r="D82" s="14">
        <v>2</v>
      </c>
      <c r="E82" s="14">
        <v>1</v>
      </c>
      <c r="F82" s="14">
        <v>2</v>
      </c>
      <c r="G82" s="14">
        <v>2</v>
      </c>
      <c r="H82" s="14">
        <v>0</v>
      </c>
      <c r="I82" s="14">
        <v>1</v>
      </c>
      <c r="J82" s="14">
        <v>1</v>
      </c>
      <c r="K82" s="14">
        <v>3</v>
      </c>
    </row>
    <row r="83" spans="1:11" x14ac:dyDescent="0.25">
      <c r="A83" s="16" t="s">
        <v>107</v>
      </c>
      <c r="B83" s="14">
        <v>1</v>
      </c>
      <c r="C83" s="14">
        <v>1</v>
      </c>
      <c r="D83" s="14">
        <v>2</v>
      </c>
      <c r="E83" s="14">
        <v>0</v>
      </c>
      <c r="F83" s="14">
        <v>1</v>
      </c>
      <c r="G83" s="14">
        <v>2</v>
      </c>
      <c r="H83" s="14">
        <v>0</v>
      </c>
      <c r="I83" s="14">
        <v>0</v>
      </c>
      <c r="J83" s="14">
        <v>1</v>
      </c>
      <c r="K83" s="14">
        <v>3</v>
      </c>
    </row>
    <row r="84" spans="1:11" x14ac:dyDescent="0.25">
      <c r="A84" s="16" t="s">
        <v>108</v>
      </c>
      <c r="B84" s="14">
        <v>1</v>
      </c>
      <c r="C84" s="14">
        <v>1</v>
      </c>
      <c r="D84" s="14">
        <v>0</v>
      </c>
      <c r="E84" s="14">
        <v>1</v>
      </c>
      <c r="F84" s="14">
        <v>1</v>
      </c>
      <c r="G84" s="14">
        <v>0</v>
      </c>
      <c r="H84" s="14">
        <v>0</v>
      </c>
      <c r="I84" s="14">
        <v>1</v>
      </c>
      <c r="J84" s="14">
        <v>0</v>
      </c>
      <c r="K84" s="14">
        <v>0</v>
      </c>
    </row>
    <row r="85" spans="1:11" x14ac:dyDescent="0.25">
      <c r="A85" s="15" t="s">
        <v>109</v>
      </c>
      <c r="B85" s="14">
        <v>0</v>
      </c>
      <c r="C85" s="14">
        <v>1</v>
      </c>
      <c r="D85" s="14">
        <v>0</v>
      </c>
      <c r="E85" s="14">
        <v>1</v>
      </c>
      <c r="F85" s="14">
        <v>5</v>
      </c>
      <c r="G85" s="14">
        <v>1</v>
      </c>
      <c r="H85" s="14">
        <v>3</v>
      </c>
      <c r="I85" s="14">
        <v>2</v>
      </c>
      <c r="J85" s="14">
        <v>4</v>
      </c>
      <c r="K85" s="14">
        <v>3</v>
      </c>
    </row>
    <row r="86" spans="1:11" x14ac:dyDescent="0.25">
      <c r="A86" s="16" t="s">
        <v>110</v>
      </c>
      <c r="B86" s="14">
        <v>0</v>
      </c>
      <c r="C86" s="14">
        <v>1</v>
      </c>
      <c r="D86" s="14">
        <v>0</v>
      </c>
      <c r="E86" s="14">
        <v>1</v>
      </c>
      <c r="F86" s="14">
        <v>5</v>
      </c>
      <c r="G86" s="14">
        <v>1</v>
      </c>
      <c r="H86" s="14">
        <v>3</v>
      </c>
      <c r="I86" s="14">
        <v>2</v>
      </c>
      <c r="J86" s="14">
        <v>4</v>
      </c>
      <c r="K86" s="14">
        <v>3</v>
      </c>
    </row>
    <row r="87" spans="1:11" x14ac:dyDescent="0.25">
      <c r="A87" s="16" t="s">
        <v>111</v>
      </c>
      <c r="B87" s="14">
        <v>0</v>
      </c>
      <c r="C87" s="14">
        <v>0</v>
      </c>
      <c r="D87" s="14">
        <v>0</v>
      </c>
      <c r="E87" s="14">
        <v>0</v>
      </c>
      <c r="F87" s="14">
        <v>0</v>
      </c>
      <c r="G87" s="14">
        <v>0</v>
      </c>
      <c r="H87" s="14">
        <v>0</v>
      </c>
      <c r="I87" s="14">
        <v>0</v>
      </c>
      <c r="J87" s="14">
        <v>0</v>
      </c>
      <c r="K87" s="14">
        <v>0</v>
      </c>
    </row>
    <row r="88" spans="1:11" x14ac:dyDescent="0.25">
      <c r="A88" s="15" t="s">
        <v>112</v>
      </c>
      <c r="B88" s="14">
        <v>10</v>
      </c>
      <c r="C88" s="14">
        <v>2</v>
      </c>
      <c r="D88" s="14">
        <v>3</v>
      </c>
      <c r="E88" s="14">
        <v>7</v>
      </c>
      <c r="F88" s="14">
        <v>6</v>
      </c>
      <c r="G88" s="14">
        <v>5</v>
      </c>
      <c r="H88" s="14">
        <v>5</v>
      </c>
      <c r="I88" s="14">
        <v>3</v>
      </c>
      <c r="J88" s="14">
        <v>6</v>
      </c>
      <c r="K88" s="14">
        <v>10</v>
      </c>
    </row>
    <row r="89" spans="1:11" x14ac:dyDescent="0.25">
      <c r="A89" s="16" t="s">
        <v>113</v>
      </c>
      <c r="B89" s="14">
        <v>5</v>
      </c>
      <c r="C89" s="14">
        <v>1</v>
      </c>
      <c r="D89" s="14">
        <v>1</v>
      </c>
      <c r="E89" s="14">
        <v>3</v>
      </c>
      <c r="F89" s="14">
        <v>2</v>
      </c>
      <c r="G89" s="14">
        <v>2</v>
      </c>
      <c r="H89" s="14">
        <v>2</v>
      </c>
      <c r="I89" s="14">
        <v>1</v>
      </c>
      <c r="J89" s="14">
        <v>1</v>
      </c>
      <c r="K89" s="14">
        <v>1</v>
      </c>
    </row>
    <row r="90" spans="1:11" x14ac:dyDescent="0.25">
      <c r="A90" s="16" t="s">
        <v>114</v>
      </c>
      <c r="B90" s="14">
        <v>5</v>
      </c>
      <c r="C90" s="14">
        <v>1</v>
      </c>
      <c r="D90" s="14">
        <v>2</v>
      </c>
      <c r="E90" s="14">
        <v>4</v>
      </c>
      <c r="F90" s="14">
        <v>4</v>
      </c>
      <c r="G90" s="14">
        <v>3</v>
      </c>
      <c r="H90" s="14">
        <v>3</v>
      </c>
      <c r="I90" s="14">
        <v>2</v>
      </c>
      <c r="J90" s="14">
        <v>5</v>
      </c>
      <c r="K90" s="14">
        <v>9</v>
      </c>
    </row>
    <row r="91" spans="1:11" x14ac:dyDescent="0.25">
      <c r="A91" s="15" t="s">
        <v>115</v>
      </c>
      <c r="B91" s="14">
        <v>6</v>
      </c>
      <c r="C91" s="14">
        <v>5</v>
      </c>
      <c r="D91" s="14">
        <v>3</v>
      </c>
      <c r="E91" s="14">
        <v>13</v>
      </c>
      <c r="F91" s="14">
        <v>10</v>
      </c>
      <c r="G91" s="14">
        <v>7</v>
      </c>
      <c r="H91" s="14">
        <v>11</v>
      </c>
      <c r="I91" s="14">
        <v>16</v>
      </c>
      <c r="J91" s="14">
        <v>8</v>
      </c>
      <c r="K91" s="14">
        <v>8</v>
      </c>
    </row>
    <row r="92" spans="1:11" x14ac:dyDescent="0.25">
      <c r="A92" s="16" t="s">
        <v>116</v>
      </c>
      <c r="B92" s="14">
        <v>3</v>
      </c>
      <c r="C92" s="14">
        <v>1</v>
      </c>
      <c r="D92" s="14">
        <v>3</v>
      </c>
      <c r="E92" s="14">
        <v>0</v>
      </c>
      <c r="F92" s="14">
        <v>3</v>
      </c>
      <c r="G92" s="14">
        <v>0</v>
      </c>
      <c r="H92" s="14">
        <v>2</v>
      </c>
      <c r="I92" s="14">
        <v>4</v>
      </c>
      <c r="J92" s="14">
        <v>3</v>
      </c>
      <c r="K92" s="14">
        <v>2</v>
      </c>
    </row>
    <row r="93" spans="1:11" x14ac:dyDescent="0.25">
      <c r="A93" s="16" t="s">
        <v>117</v>
      </c>
      <c r="B93" s="14">
        <v>0</v>
      </c>
      <c r="C93" s="14">
        <v>2</v>
      </c>
      <c r="D93" s="14">
        <v>0</v>
      </c>
      <c r="E93" s="14">
        <v>2</v>
      </c>
      <c r="F93" s="14">
        <v>0</v>
      </c>
      <c r="G93" s="14">
        <v>4</v>
      </c>
      <c r="H93" s="14">
        <v>1</v>
      </c>
      <c r="I93" s="14">
        <v>4</v>
      </c>
      <c r="J93" s="14">
        <v>3</v>
      </c>
      <c r="K93" s="14">
        <v>1</v>
      </c>
    </row>
    <row r="94" spans="1:11" x14ac:dyDescent="0.25">
      <c r="A94" s="16" t="s">
        <v>118</v>
      </c>
      <c r="B94" s="14">
        <v>3</v>
      </c>
      <c r="C94" s="14">
        <v>2</v>
      </c>
      <c r="D94" s="14">
        <v>0</v>
      </c>
      <c r="E94" s="14">
        <v>11</v>
      </c>
      <c r="F94" s="14">
        <v>7</v>
      </c>
      <c r="G94" s="14">
        <v>3</v>
      </c>
      <c r="H94" s="14">
        <v>8</v>
      </c>
      <c r="I94" s="14">
        <v>8</v>
      </c>
      <c r="J94" s="14">
        <v>2</v>
      </c>
      <c r="K94" s="14">
        <v>5</v>
      </c>
    </row>
    <row r="95" spans="1:11" x14ac:dyDescent="0.25">
      <c r="A95" s="15" t="s">
        <v>119</v>
      </c>
      <c r="B95" s="14">
        <v>2</v>
      </c>
      <c r="C95" s="14">
        <v>1</v>
      </c>
      <c r="D95" s="14">
        <v>2</v>
      </c>
      <c r="E95" s="14">
        <v>2</v>
      </c>
      <c r="F95" s="14">
        <v>2</v>
      </c>
      <c r="G95" s="14">
        <v>4</v>
      </c>
      <c r="H95" s="14">
        <v>2</v>
      </c>
      <c r="I95" s="14">
        <v>4</v>
      </c>
      <c r="J95" s="14">
        <v>2</v>
      </c>
      <c r="K95" s="14">
        <v>2</v>
      </c>
    </row>
    <row r="96" spans="1:11" x14ac:dyDescent="0.25">
      <c r="A96" s="16" t="s">
        <v>120</v>
      </c>
      <c r="B96" s="14">
        <v>0</v>
      </c>
      <c r="C96" s="14">
        <v>0</v>
      </c>
      <c r="D96" s="14">
        <v>1</v>
      </c>
      <c r="E96" s="14">
        <v>1</v>
      </c>
      <c r="F96" s="14">
        <v>0</v>
      </c>
      <c r="G96" s="14">
        <v>0</v>
      </c>
      <c r="H96" s="14">
        <v>1</v>
      </c>
      <c r="I96" s="14">
        <v>2</v>
      </c>
      <c r="J96" s="14">
        <v>2</v>
      </c>
      <c r="K96" s="14">
        <v>0</v>
      </c>
    </row>
    <row r="97" spans="1:11" x14ac:dyDescent="0.25">
      <c r="A97" s="16" t="s">
        <v>121</v>
      </c>
      <c r="B97" s="14">
        <v>0</v>
      </c>
      <c r="C97" s="14">
        <v>0</v>
      </c>
      <c r="D97" s="14">
        <v>0</v>
      </c>
      <c r="E97" s="14">
        <v>0</v>
      </c>
      <c r="F97" s="14">
        <v>0</v>
      </c>
      <c r="G97" s="14">
        <v>0</v>
      </c>
      <c r="H97" s="14">
        <v>0</v>
      </c>
      <c r="I97" s="14">
        <v>0</v>
      </c>
      <c r="J97" s="14">
        <v>0</v>
      </c>
      <c r="K97" s="14">
        <v>0</v>
      </c>
    </row>
    <row r="98" spans="1:11" x14ac:dyDescent="0.25">
      <c r="A98" s="16" t="s">
        <v>122</v>
      </c>
      <c r="B98" s="14">
        <v>2</v>
      </c>
      <c r="C98" s="14">
        <v>1</v>
      </c>
      <c r="D98" s="14">
        <v>1</v>
      </c>
      <c r="E98" s="14">
        <v>1</v>
      </c>
      <c r="F98" s="14">
        <v>2</v>
      </c>
      <c r="G98" s="14">
        <v>4</v>
      </c>
      <c r="H98" s="14">
        <v>1</v>
      </c>
      <c r="I98" s="14">
        <v>2</v>
      </c>
      <c r="J98" s="14">
        <v>0</v>
      </c>
      <c r="K98" s="14">
        <v>2</v>
      </c>
    </row>
    <row r="99" spans="1:11" x14ac:dyDescent="0.25">
      <c r="A99" s="15" t="s">
        <v>123</v>
      </c>
      <c r="B99" s="14">
        <v>4</v>
      </c>
      <c r="C99" s="14">
        <v>4</v>
      </c>
      <c r="D99" s="14">
        <v>2</v>
      </c>
      <c r="E99" s="14">
        <v>1</v>
      </c>
      <c r="F99" s="14">
        <v>1</v>
      </c>
      <c r="G99" s="14">
        <v>2</v>
      </c>
      <c r="H99" s="14">
        <v>2</v>
      </c>
      <c r="I99" s="14">
        <v>1</v>
      </c>
      <c r="J99" s="14">
        <v>1</v>
      </c>
      <c r="K99" s="14">
        <v>1</v>
      </c>
    </row>
    <row r="100" spans="1:11" x14ac:dyDescent="0.25">
      <c r="A100" s="16" t="s">
        <v>124</v>
      </c>
      <c r="B100" s="14">
        <v>1</v>
      </c>
      <c r="C100" s="14">
        <v>1</v>
      </c>
      <c r="D100" s="14">
        <v>0</v>
      </c>
      <c r="E100" s="14">
        <v>0</v>
      </c>
      <c r="F100" s="14">
        <v>0</v>
      </c>
      <c r="G100" s="14">
        <v>0</v>
      </c>
      <c r="H100" s="14">
        <v>1</v>
      </c>
      <c r="I100" s="14">
        <v>0</v>
      </c>
      <c r="J100" s="14">
        <v>0</v>
      </c>
      <c r="K100" s="14">
        <v>1</v>
      </c>
    </row>
    <row r="101" spans="1:11" x14ac:dyDescent="0.25">
      <c r="A101" s="16" t="s">
        <v>125</v>
      </c>
      <c r="B101" s="14">
        <v>1</v>
      </c>
      <c r="C101" s="14">
        <v>0</v>
      </c>
      <c r="D101" s="14">
        <v>0</v>
      </c>
      <c r="E101" s="14">
        <v>1</v>
      </c>
      <c r="F101" s="14">
        <v>0</v>
      </c>
      <c r="G101" s="14">
        <v>1</v>
      </c>
      <c r="H101" s="14">
        <v>1</v>
      </c>
      <c r="I101" s="14">
        <v>1</v>
      </c>
      <c r="J101" s="14">
        <v>0</v>
      </c>
      <c r="K101" s="14">
        <v>0</v>
      </c>
    </row>
    <row r="102" spans="1:11" x14ac:dyDescent="0.25">
      <c r="A102" s="16" t="s">
        <v>126</v>
      </c>
      <c r="B102" s="14">
        <v>1</v>
      </c>
      <c r="C102" s="14">
        <v>1</v>
      </c>
      <c r="D102" s="14">
        <v>1</v>
      </c>
      <c r="E102" s="14">
        <v>0</v>
      </c>
      <c r="F102" s="14">
        <v>0</v>
      </c>
      <c r="G102" s="14">
        <v>1</v>
      </c>
      <c r="H102" s="14">
        <v>0</v>
      </c>
      <c r="I102" s="14">
        <v>0</v>
      </c>
      <c r="J102" s="14">
        <v>0</v>
      </c>
      <c r="K102" s="14">
        <v>0</v>
      </c>
    </row>
    <row r="103" spans="1:11" x14ac:dyDescent="0.25">
      <c r="A103" s="16" t="s">
        <v>127</v>
      </c>
      <c r="B103" s="14">
        <v>1</v>
      </c>
      <c r="C103" s="14">
        <v>2</v>
      </c>
      <c r="D103" s="14">
        <v>1</v>
      </c>
      <c r="E103" s="14">
        <v>0</v>
      </c>
      <c r="F103" s="14">
        <v>1</v>
      </c>
      <c r="G103" s="14">
        <v>0</v>
      </c>
      <c r="H103" s="14">
        <v>0</v>
      </c>
      <c r="I103" s="14">
        <v>0</v>
      </c>
      <c r="J103" s="14">
        <v>1</v>
      </c>
      <c r="K103" s="14">
        <v>0</v>
      </c>
    </row>
    <row r="104" spans="1:11" x14ac:dyDescent="0.25">
      <c r="A104" s="15" t="s">
        <v>128</v>
      </c>
      <c r="B104" s="14">
        <v>5</v>
      </c>
      <c r="C104" s="14">
        <v>8</v>
      </c>
      <c r="D104" s="14">
        <v>2</v>
      </c>
      <c r="E104" s="14">
        <v>5</v>
      </c>
      <c r="F104" s="14">
        <v>1</v>
      </c>
      <c r="G104" s="14">
        <v>5</v>
      </c>
      <c r="H104" s="14">
        <v>0</v>
      </c>
      <c r="I104" s="14">
        <v>6</v>
      </c>
      <c r="J104" s="14">
        <v>3</v>
      </c>
      <c r="K104" s="14">
        <v>6</v>
      </c>
    </row>
    <row r="105" spans="1:11" x14ac:dyDescent="0.25">
      <c r="A105" s="16" t="s">
        <v>129</v>
      </c>
      <c r="B105" s="14">
        <v>1</v>
      </c>
      <c r="C105" s="14">
        <v>0</v>
      </c>
      <c r="D105" s="14">
        <v>0</v>
      </c>
      <c r="E105" s="14">
        <v>0</v>
      </c>
      <c r="F105" s="14">
        <v>0</v>
      </c>
      <c r="G105" s="14">
        <v>0</v>
      </c>
      <c r="H105" s="14">
        <v>0</v>
      </c>
      <c r="I105" s="14">
        <v>1</v>
      </c>
      <c r="J105" s="14">
        <v>0</v>
      </c>
      <c r="K105" s="14">
        <v>1</v>
      </c>
    </row>
    <row r="106" spans="1:11" x14ac:dyDescent="0.25">
      <c r="A106" s="16" t="s">
        <v>130</v>
      </c>
      <c r="B106" s="14">
        <v>1</v>
      </c>
      <c r="C106" s="14">
        <v>1</v>
      </c>
      <c r="D106" s="14">
        <v>0</v>
      </c>
      <c r="E106" s="14">
        <v>1</v>
      </c>
      <c r="F106" s="14">
        <v>0</v>
      </c>
      <c r="G106" s="14">
        <v>0</v>
      </c>
      <c r="H106" s="14">
        <v>0</v>
      </c>
      <c r="I106" s="14">
        <v>1</v>
      </c>
      <c r="J106" s="14">
        <v>0</v>
      </c>
      <c r="K106" s="14">
        <v>2</v>
      </c>
    </row>
    <row r="107" spans="1:11" x14ac:dyDescent="0.25">
      <c r="A107" s="16" t="s">
        <v>131</v>
      </c>
      <c r="B107" s="14">
        <v>3</v>
      </c>
      <c r="C107" s="14">
        <v>7</v>
      </c>
      <c r="D107" s="14">
        <v>2</v>
      </c>
      <c r="E107" s="14">
        <v>4</v>
      </c>
      <c r="F107" s="14">
        <v>1</v>
      </c>
      <c r="G107" s="14">
        <v>5</v>
      </c>
      <c r="H107" s="14">
        <v>0</v>
      </c>
      <c r="I107" s="14">
        <v>4</v>
      </c>
      <c r="J107" s="14">
        <v>3</v>
      </c>
      <c r="K107" s="14">
        <v>3</v>
      </c>
    </row>
    <row r="108" spans="1:11" x14ac:dyDescent="0.25">
      <c r="A108" s="16" t="s">
        <v>132</v>
      </c>
      <c r="B108" s="14">
        <v>0</v>
      </c>
      <c r="C108" s="14">
        <v>0</v>
      </c>
      <c r="D108" s="14">
        <v>0</v>
      </c>
      <c r="E108" s="14">
        <v>0</v>
      </c>
      <c r="F108" s="14">
        <v>0</v>
      </c>
      <c r="G108" s="14">
        <v>0</v>
      </c>
      <c r="H108" s="14">
        <v>0</v>
      </c>
      <c r="I108" s="14">
        <v>0</v>
      </c>
      <c r="J108" s="14">
        <v>0</v>
      </c>
      <c r="K108" s="14">
        <v>0</v>
      </c>
    </row>
    <row r="109" spans="1:11" x14ac:dyDescent="0.25">
      <c r="A109" s="15" t="s">
        <v>133</v>
      </c>
      <c r="B109" s="14">
        <v>4</v>
      </c>
      <c r="C109" s="14">
        <v>3</v>
      </c>
      <c r="D109" s="14">
        <v>2</v>
      </c>
      <c r="E109" s="14">
        <v>6</v>
      </c>
      <c r="F109" s="14">
        <v>3</v>
      </c>
      <c r="G109" s="14">
        <v>3</v>
      </c>
      <c r="H109" s="14">
        <v>3</v>
      </c>
      <c r="I109" s="14">
        <v>8</v>
      </c>
      <c r="J109" s="14">
        <v>6</v>
      </c>
      <c r="K109" s="14">
        <v>7</v>
      </c>
    </row>
    <row r="110" spans="1:11" x14ac:dyDescent="0.25">
      <c r="A110" s="16" t="s">
        <v>134</v>
      </c>
      <c r="B110" s="14">
        <v>2</v>
      </c>
      <c r="C110" s="14">
        <v>3</v>
      </c>
      <c r="D110" s="14">
        <v>2</v>
      </c>
      <c r="E110" s="14">
        <v>5</v>
      </c>
      <c r="F110" s="14">
        <v>3</v>
      </c>
      <c r="G110" s="14">
        <v>3</v>
      </c>
      <c r="H110" s="14">
        <v>3</v>
      </c>
      <c r="I110" s="14">
        <v>8</v>
      </c>
      <c r="J110" s="14">
        <v>5</v>
      </c>
      <c r="K110" s="14">
        <v>4</v>
      </c>
    </row>
    <row r="111" spans="1:11" x14ac:dyDescent="0.25">
      <c r="A111" s="16" t="s">
        <v>135</v>
      </c>
      <c r="B111" s="14">
        <v>1</v>
      </c>
      <c r="C111" s="14">
        <v>0</v>
      </c>
      <c r="D111" s="14">
        <v>0</v>
      </c>
      <c r="E111" s="14">
        <v>1</v>
      </c>
      <c r="F111" s="14">
        <v>0</v>
      </c>
      <c r="G111" s="14">
        <v>0</v>
      </c>
      <c r="H111" s="14">
        <v>0</v>
      </c>
      <c r="I111" s="14">
        <v>0</v>
      </c>
      <c r="J111" s="14">
        <v>1</v>
      </c>
      <c r="K111" s="14">
        <v>3</v>
      </c>
    </row>
    <row r="112" spans="1:11" x14ac:dyDescent="0.25">
      <c r="A112" s="16" t="s">
        <v>136</v>
      </c>
      <c r="B112" s="14">
        <v>1</v>
      </c>
      <c r="C112" s="14">
        <v>0</v>
      </c>
      <c r="D112" s="14">
        <v>0</v>
      </c>
      <c r="E112" s="14">
        <v>0</v>
      </c>
      <c r="F112" s="14">
        <v>0</v>
      </c>
      <c r="G112" s="14">
        <v>0</v>
      </c>
      <c r="H112" s="14">
        <v>0</v>
      </c>
      <c r="I112" s="14">
        <v>0</v>
      </c>
      <c r="J112" s="14">
        <v>0</v>
      </c>
      <c r="K112" s="14">
        <v>0</v>
      </c>
    </row>
    <row r="113" spans="1:11" x14ac:dyDescent="0.25">
      <c r="A113" s="15" t="s">
        <v>137</v>
      </c>
      <c r="B113" s="14">
        <v>190</v>
      </c>
      <c r="C113" s="14">
        <v>192</v>
      </c>
      <c r="D113" s="14">
        <v>144</v>
      </c>
      <c r="E113" s="14">
        <v>193</v>
      </c>
      <c r="F113" s="14">
        <v>199</v>
      </c>
      <c r="G113" s="14">
        <v>174</v>
      </c>
      <c r="H113" s="14">
        <v>197</v>
      </c>
      <c r="I113" s="14">
        <v>201</v>
      </c>
      <c r="J113" s="14">
        <v>192</v>
      </c>
      <c r="K113" s="14">
        <v>222</v>
      </c>
    </row>
  </sheetData>
  <hyperlinks>
    <hyperlink ref="A2" location="'Cover page'!A1" display="Return to Cover page" xr:uid="{2EB1F4EC-D712-4682-9859-67DD4F2CEF4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C2498-957A-4E1A-8805-355C8187B8C5}">
  <dimension ref="A1:K113"/>
  <sheetViews>
    <sheetView zoomScale="85" zoomScaleNormal="85" workbookViewId="0">
      <selection activeCell="B2" sqref="B2"/>
    </sheetView>
  </sheetViews>
  <sheetFormatPr defaultRowHeight="15" x14ac:dyDescent="0.25"/>
  <cols>
    <col min="1" max="1" width="115.14062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page'!$A$18</f>
        <v>Table 1.2. Fatalities (rate) by Industry (ANZSIC Subdivision), 10 years (calendar) to 2025</v>
      </c>
    </row>
    <row r="2" spans="1:11" ht="15.75" thickTop="1" x14ac:dyDescent="0.25">
      <c r="A2" s="11" t="s">
        <v>18</v>
      </c>
    </row>
    <row r="3" spans="1:11" hidden="1" x14ac:dyDescent="0.25">
      <c r="A3" s="1" t="s">
        <v>19</v>
      </c>
      <c r="B3" t="s" vm="1">
        <v>20</v>
      </c>
    </row>
    <row r="4" spans="1:11" hidden="1" x14ac:dyDescent="0.25">
      <c r="A4" s="1" t="s">
        <v>21</v>
      </c>
      <c r="B4" t="s" vm="3">
        <v>22</v>
      </c>
    </row>
    <row r="5" spans="1:11" hidden="1" x14ac:dyDescent="0.25"/>
    <row r="6" spans="1:11" x14ac:dyDescent="0.25">
      <c r="A6" s="1" t="s">
        <v>138</v>
      </c>
    </row>
    <row r="7" spans="1:11" x14ac:dyDescent="0.25">
      <c r="B7" t="s">
        <v>24</v>
      </c>
      <c r="C7" t="s">
        <v>25</v>
      </c>
      <c r="D7" t="s">
        <v>26</v>
      </c>
      <c r="E7" t="s">
        <v>27</v>
      </c>
      <c r="F7" t="s">
        <v>28</v>
      </c>
      <c r="G7" t="s">
        <v>29</v>
      </c>
      <c r="H7" t="s">
        <v>30</v>
      </c>
      <c r="I7" t="s">
        <v>31</v>
      </c>
      <c r="J7" t="s">
        <v>375</v>
      </c>
      <c r="K7" t="s">
        <v>378</v>
      </c>
    </row>
    <row r="8" spans="1:11" x14ac:dyDescent="0.25">
      <c r="A8" s="15" t="s">
        <v>32</v>
      </c>
      <c r="B8" s="12">
        <v>15.02869756240276</v>
      </c>
      <c r="C8" s="12">
        <v>16.684452560030113</v>
      </c>
      <c r="D8" s="12">
        <v>10.802145014681519</v>
      </c>
      <c r="E8" s="12">
        <v>9.777426256466617</v>
      </c>
      <c r="F8" s="12">
        <v>13.903027771189203</v>
      </c>
      <c r="G8" s="12">
        <v>10.361116169902706</v>
      </c>
      <c r="H8" s="12">
        <v>15.335581155204503</v>
      </c>
      <c r="I8" s="12">
        <v>9.2758287627735339</v>
      </c>
      <c r="J8" s="12">
        <v>14.319042613347907</v>
      </c>
      <c r="K8" s="12">
        <v>12.962706277273975</v>
      </c>
    </row>
    <row r="9" spans="1:11" x14ac:dyDescent="0.25">
      <c r="A9" s="16" t="s">
        <v>33</v>
      </c>
      <c r="B9" s="12">
        <v>12.343029198224977</v>
      </c>
      <c r="C9" s="12">
        <v>15.962019728584519</v>
      </c>
      <c r="D9" s="12">
        <v>10.426058830444319</v>
      </c>
      <c r="E9" s="12">
        <v>9.2324764202584557</v>
      </c>
      <c r="F9" s="12">
        <v>14.171743271998224</v>
      </c>
      <c r="G9" s="12">
        <v>9.2246942710181781</v>
      </c>
      <c r="H9" s="12">
        <v>15.675915632343786</v>
      </c>
      <c r="I9" s="12">
        <v>8.5452307127674629</v>
      </c>
      <c r="J9" s="12">
        <v>14.953198708415909</v>
      </c>
      <c r="K9" s="12">
        <v>13.341932359746316</v>
      </c>
    </row>
    <row r="10" spans="1:11" x14ac:dyDescent="0.25">
      <c r="A10" s="16" t="s">
        <v>34</v>
      </c>
      <c r="B10" s="12" t="s">
        <v>139</v>
      </c>
      <c r="C10" s="12" t="s">
        <v>139</v>
      </c>
      <c r="D10" s="12" t="s">
        <v>139</v>
      </c>
      <c r="E10" s="12" t="s">
        <v>139</v>
      </c>
      <c r="F10" s="12" t="s">
        <v>139</v>
      </c>
      <c r="G10" s="12" t="s">
        <v>139</v>
      </c>
      <c r="H10" s="12" t="s">
        <v>139</v>
      </c>
      <c r="I10" s="12" t="s">
        <v>139</v>
      </c>
      <c r="J10" s="12" t="s">
        <v>139</v>
      </c>
      <c r="K10" s="12" t="s">
        <v>139</v>
      </c>
    </row>
    <row r="11" spans="1:11" x14ac:dyDescent="0.25">
      <c r="A11" s="16" t="s">
        <v>35</v>
      </c>
      <c r="B11" s="12">
        <v>76.56926675052047</v>
      </c>
      <c r="C11" s="12">
        <v>12.680463859310706</v>
      </c>
      <c r="D11" s="12">
        <v>26.513431149027365</v>
      </c>
      <c r="E11" s="12">
        <v>44.25392378251113</v>
      </c>
      <c r="F11" s="12" t="s">
        <v>139</v>
      </c>
      <c r="G11" s="12">
        <v>29.975633046776625</v>
      </c>
      <c r="H11" s="12">
        <v>16.375163448284891</v>
      </c>
      <c r="I11" s="12">
        <v>23.129205081051087</v>
      </c>
      <c r="J11" s="12">
        <v>18.480840676027107</v>
      </c>
      <c r="K11" s="12">
        <v>14.374704682196796</v>
      </c>
    </row>
    <row r="12" spans="1:11" x14ac:dyDescent="0.25">
      <c r="A12" s="16" t="s">
        <v>36</v>
      </c>
      <c r="B12" s="12">
        <v>92.230980885344508</v>
      </c>
      <c r="C12" s="12">
        <v>84.635530661491003</v>
      </c>
      <c r="D12" s="12">
        <v>36.82037888539265</v>
      </c>
      <c r="E12" s="12">
        <v>31.440464268803073</v>
      </c>
      <c r="F12" s="12">
        <v>44.308119854939555</v>
      </c>
      <c r="G12" s="12">
        <v>62.586364054785761</v>
      </c>
      <c r="H12" s="12" t="s">
        <v>139</v>
      </c>
      <c r="I12" s="12" t="s">
        <v>139</v>
      </c>
      <c r="J12" s="12" t="s">
        <v>139</v>
      </c>
      <c r="K12" s="12">
        <v>81.551663033543022</v>
      </c>
    </row>
    <row r="13" spans="1:11" x14ac:dyDescent="0.25">
      <c r="A13" s="16" t="s">
        <v>37</v>
      </c>
      <c r="B13" s="12">
        <v>8.781756927984592</v>
      </c>
      <c r="C13" s="12">
        <v>12.707953485821912</v>
      </c>
      <c r="D13" s="12">
        <v>8.0503547965308915</v>
      </c>
      <c r="E13" s="12">
        <v>3.6911403156924387</v>
      </c>
      <c r="F13" s="12">
        <v>8.4003878638493621</v>
      </c>
      <c r="G13" s="12">
        <v>10.466644328125625</v>
      </c>
      <c r="H13" s="12">
        <v>17.91878965084685</v>
      </c>
      <c r="I13" s="12">
        <v>16.689758137435966</v>
      </c>
      <c r="J13" s="12">
        <v>12.675507120932309</v>
      </c>
      <c r="K13" s="12" t="s">
        <v>139</v>
      </c>
    </row>
    <row r="14" spans="1:11" x14ac:dyDescent="0.25">
      <c r="A14" s="15" t="s">
        <v>38</v>
      </c>
      <c r="B14" s="12">
        <v>3.0123893149307754</v>
      </c>
      <c r="C14" s="12">
        <v>1.8090653617026484</v>
      </c>
      <c r="D14" s="12">
        <v>2.7923682674634982</v>
      </c>
      <c r="E14" s="12">
        <v>2.6924598632666172</v>
      </c>
      <c r="F14" s="12">
        <v>2.6662472312038701</v>
      </c>
      <c r="G14" s="12">
        <v>2.1278486223358777</v>
      </c>
      <c r="H14" s="12">
        <v>2.3320859645517604</v>
      </c>
      <c r="I14" s="12">
        <v>1.9333490397024045</v>
      </c>
      <c r="J14" s="12">
        <v>3.378573672093006</v>
      </c>
      <c r="K14" s="12">
        <v>2.3518745101820864</v>
      </c>
    </row>
    <row r="15" spans="1:11" x14ac:dyDescent="0.25">
      <c r="A15" s="16" t="s">
        <v>39</v>
      </c>
      <c r="B15" s="12" t="s">
        <v>139</v>
      </c>
      <c r="C15" s="12">
        <v>2.093363713079027</v>
      </c>
      <c r="D15" s="12">
        <v>1.8059445043639057</v>
      </c>
      <c r="E15" s="12">
        <v>7.2600296058942106</v>
      </c>
      <c r="F15" s="12">
        <v>1.8461961328157617</v>
      </c>
      <c r="G15" s="12">
        <v>4.181549226007375</v>
      </c>
      <c r="H15" s="12">
        <v>2.2041733378235189</v>
      </c>
      <c r="I15" s="12" t="s">
        <v>139</v>
      </c>
      <c r="J15" s="12">
        <v>10.830104838461999</v>
      </c>
      <c r="K15" s="12" t="s">
        <v>139</v>
      </c>
    </row>
    <row r="16" spans="1:11" x14ac:dyDescent="0.25">
      <c r="A16" s="16" t="s">
        <v>40</v>
      </c>
      <c r="B16" s="12" t="s">
        <v>139</v>
      </c>
      <c r="C16" s="12">
        <v>4.4800263033034673</v>
      </c>
      <c r="D16" s="12" t="s">
        <v>139</v>
      </c>
      <c r="E16" s="12" t="s">
        <v>139</v>
      </c>
      <c r="F16" s="12" t="s">
        <v>139</v>
      </c>
      <c r="G16" s="12" t="s">
        <v>139</v>
      </c>
      <c r="H16" s="12" t="s">
        <v>139</v>
      </c>
      <c r="I16" s="12">
        <v>4.704150054278645</v>
      </c>
      <c r="J16" s="12" t="s">
        <v>139</v>
      </c>
      <c r="K16" s="12" t="s">
        <v>139</v>
      </c>
    </row>
    <row r="17" spans="1:11" x14ac:dyDescent="0.25">
      <c r="A17" s="16" t="s">
        <v>41</v>
      </c>
      <c r="B17" s="12">
        <v>4.502766338746822</v>
      </c>
      <c r="C17" s="12">
        <v>1.2057104211045591</v>
      </c>
      <c r="D17" s="12">
        <v>2.1056310682354815</v>
      </c>
      <c r="E17" s="12">
        <v>1.6876341955752441</v>
      </c>
      <c r="F17" s="12">
        <v>2.5341817058282796</v>
      </c>
      <c r="G17" s="12">
        <v>2.3197188511718161</v>
      </c>
      <c r="H17" s="12">
        <v>0.72397237092160327</v>
      </c>
      <c r="I17" s="12">
        <v>2.8044457624349124</v>
      </c>
      <c r="J17" s="12">
        <v>0.78662680212161395</v>
      </c>
      <c r="K17" s="12">
        <v>3.0232564818798831</v>
      </c>
    </row>
    <row r="18" spans="1:11" x14ac:dyDescent="0.25">
      <c r="A18" s="16" t="s">
        <v>42</v>
      </c>
      <c r="B18" s="12">
        <v>29.715973973694929</v>
      </c>
      <c r="C18" s="12" t="s">
        <v>139</v>
      </c>
      <c r="D18" s="12">
        <v>13.353626036681426</v>
      </c>
      <c r="E18" s="12">
        <v>6.6415768224540752</v>
      </c>
      <c r="F18" s="12">
        <v>17.385492954287642</v>
      </c>
      <c r="G18" s="12">
        <v>6.8050000390060852</v>
      </c>
      <c r="H18" s="12">
        <v>15.187784599689287</v>
      </c>
      <c r="I18" s="12">
        <v>5.2841185399782518</v>
      </c>
      <c r="J18" s="12" t="s">
        <v>139</v>
      </c>
      <c r="K18" s="12">
        <v>11.233824002616116</v>
      </c>
    </row>
    <row r="19" spans="1:11" x14ac:dyDescent="0.25">
      <c r="A19" s="16" t="s">
        <v>43</v>
      </c>
      <c r="B19" s="12" t="s">
        <v>139</v>
      </c>
      <c r="C19" s="12">
        <v>1.7683716571548891</v>
      </c>
      <c r="D19" s="12">
        <v>3.5505633888774355</v>
      </c>
      <c r="E19" s="12" t="s">
        <v>139</v>
      </c>
      <c r="F19" s="12">
        <v>1.9130127948038651</v>
      </c>
      <c r="G19" s="12" t="s">
        <v>139</v>
      </c>
      <c r="H19" s="12">
        <v>3.7122101088945709</v>
      </c>
      <c r="I19" s="12" t="s">
        <v>139</v>
      </c>
      <c r="J19" s="12">
        <v>4.7375256695532153</v>
      </c>
      <c r="K19" s="12">
        <v>1.3441320619440715</v>
      </c>
    </row>
    <row r="20" spans="1:11" x14ac:dyDescent="0.25">
      <c r="A20" s="15" t="s">
        <v>44</v>
      </c>
      <c r="B20" s="12">
        <v>0.81243001902807588</v>
      </c>
      <c r="C20" s="12">
        <v>0.69646941151835629</v>
      </c>
      <c r="D20" s="12">
        <v>1.4134668643124511</v>
      </c>
      <c r="E20" s="12">
        <v>1.5936020812773066</v>
      </c>
      <c r="F20" s="12">
        <v>2.0926578072120043</v>
      </c>
      <c r="G20" s="12">
        <v>1.7842959337210897</v>
      </c>
      <c r="H20" s="12">
        <v>1.1843684427813148</v>
      </c>
      <c r="I20" s="12">
        <v>1.3329284241910941</v>
      </c>
      <c r="J20" s="12">
        <v>0.7880817557899813</v>
      </c>
      <c r="K20" s="12">
        <v>1.7534086651718785</v>
      </c>
    </row>
    <row r="21" spans="1:11" x14ac:dyDescent="0.25">
      <c r="A21" s="16" t="s">
        <v>45</v>
      </c>
      <c r="B21" s="12" t="s">
        <v>139</v>
      </c>
      <c r="C21" s="12">
        <v>1.043390761834956</v>
      </c>
      <c r="D21" s="12" t="s">
        <v>139</v>
      </c>
      <c r="E21" s="12">
        <v>0.98849033787481289</v>
      </c>
      <c r="F21" s="12">
        <v>1.5220098480884776</v>
      </c>
      <c r="G21" s="12">
        <v>1.8949204050561235</v>
      </c>
      <c r="H21" s="12">
        <v>1.5500538931983632</v>
      </c>
      <c r="I21" s="12">
        <v>1.027942792456001</v>
      </c>
      <c r="J21" s="12">
        <v>0.50278179859811356</v>
      </c>
      <c r="K21" s="12">
        <v>1.0215528368310667</v>
      </c>
    </row>
    <row r="22" spans="1:11" x14ac:dyDescent="0.25">
      <c r="A22" s="16" t="s">
        <v>46</v>
      </c>
      <c r="B22" s="12" t="s">
        <v>139</v>
      </c>
      <c r="C22" s="12" t="s">
        <v>139</v>
      </c>
      <c r="D22" s="12">
        <v>3.0259182655905659</v>
      </c>
      <c r="E22" s="12" t="s">
        <v>139</v>
      </c>
      <c r="F22" s="12" t="s">
        <v>139</v>
      </c>
      <c r="G22" s="12">
        <v>2.6897646051414035</v>
      </c>
      <c r="H22" s="12" t="s">
        <v>139</v>
      </c>
      <c r="I22" s="12" t="s">
        <v>139</v>
      </c>
      <c r="J22" s="12" t="s">
        <v>139</v>
      </c>
      <c r="K22" s="12" t="s">
        <v>139</v>
      </c>
    </row>
    <row r="23" spans="1:11" x14ac:dyDescent="0.25">
      <c r="A23" s="16" t="s">
        <v>47</v>
      </c>
      <c r="B23" s="12" t="s">
        <v>139</v>
      </c>
      <c r="C23" s="12" t="s">
        <v>139</v>
      </c>
      <c r="D23" s="12" t="s">
        <v>139</v>
      </c>
      <c r="E23" s="12" t="s">
        <v>139</v>
      </c>
      <c r="F23" s="12" t="s">
        <v>139</v>
      </c>
      <c r="G23" s="12" t="s">
        <v>139</v>
      </c>
      <c r="H23" s="12" t="s">
        <v>139</v>
      </c>
      <c r="I23" s="12" t="s">
        <v>139</v>
      </c>
      <c r="J23" s="12" t="s">
        <v>139</v>
      </c>
      <c r="K23" s="12" t="s">
        <v>139</v>
      </c>
    </row>
    <row r="24" spans="1:11" x14ac:dyDescent="0.25">
      <c r="A24" s="16" t="s">
        <v>48</v>
      </c>
      <c r="B24" s="12">
        <v>2.4372210416899907</v>
      </c>
      <c r="C24" s="12" t="s">
        <v>139</v>
      </c>
      <c r="D24" s="12">
        <v>4.1896260370341638</v>
      </c>
      <c r="E24" s="12">
        <v>4.4280339906677222</v>
      </c>
      <c r="F24" s="12">
        <v>9.4297351582027336</v>
      </c>
      <c r="G24" s="12">
        <v>2.706811728495627</v>
      </c>
      <c r="H24" s="12">
        <v>2.6001139188521778</v>
      </c>
      <c r="I24" s="12">
        <v>2.5460461801125231</v>
      </c>
      <c r="J24" s="12">
        <v>2.8265651988452118</v>
      </c>
      <c r="K24" s="12">
        <v>3.1823354847217025</v>
      </c>
    </row>
    <row r="25" spans="1:11" x14ac:dyDescent="0.25">
      <c r="A25" s="16" t="s">
        <v>49</v>
      </c>
      <c r="B25" s="12" t="s">
        <v>139</v>
      </c>
      <c r="C25" s="12" t="s">
        <v>139</v>
      </c>
      <c r="D25" s="12">
        <v>12.392033771484531</v>
      </c>
      <c r="E25" s="12" t="s">
        <v>139</v>
      </c>
      <c r="F25" s="12" t="s">
        <v>139</v>
      </c>
      <c r="G25" s="12" t="s">
        <v>139</v>
      </c>
      <c r="H25" s="12" t="s">
        <v>139</v>
      </c>
      <c r="I25" s="12" t="s">
        <v>139</v>
      </c>
      <c r="J25" s="12" t="s">
        <v>139</v>
      </c>
      <c r="K25" s="12" t="s">
        <v>139</v>
      </c>
    </row>
    <row r="26" spans="1:11" x14ac:dyDescent="0.25">
      <c r="A26" s="16" t="s">
        <v>50</v>
      </c>
      <c r="B26" s="12" t="s">
        <v>139</v>
      </c>
      <c r="C26" s="12" t="s">
        <v>139</v>
      </c>
      <c r="D26" s="12" t="s">
        <v>139</v>
      </c>
      <c r="E26" s="12" t="s">
        <v>139</v>
      </c>
      <c r="F26" s="12" t="s">
        <v>139</v>
      </c>
      <c r="G26" s="12" t="s">
        <v>139</v>
      </c>
      <c r="H26" s="12" t="s">
        <v>139</v>
      </c>
      <c r="I26" s="12">
        <v>3.3462533441121862</v>
      </c>
      <c r="J26" s="12" t="s">
        <v>139</v>
      </c>
      <c r="K26" s="12" t="s">
        <v>139</v>
      </c>
    </row>
    <row r="27" spans="1:11" x14ac:dyDescent="0.25">
      <c r="A27" s="16" t="s">
        <v>51</v>
      </c>
      <c r="B27" s="12" t="s">
        <v>139</v>
      </c>
      <c r="C27" s="12" t="s">
        <v>139</v>
      </c>
      <c r="D27" s="12" t="s">
        <v>139</v>
      </c>
      <c r="E27" s="12" t="s">
        <v>139</v>
      </c>
      <c r="F27" s="12" t="s">
        <v>139</v>
      </c>
      <c r="G27" s="12" t="s">
        <v>139</v>
      </c>
      <c r="H27" s="12" t="s">
        <v>139</v>
      </c>
      <c r="I27" s="12" t="s">
        <v>139</v>
      </c>
      <c r="J27" s="12" t="s">
        <v>139</v>
      </c>
      <c r="K27" s="12" t="s">
        <v>139</v>
      </c>
    </row>
    <row r="28" spans="1:11" x14ac:dyDescent="0.25">
      <c r="A28" s="16" t="s">
        <v>52</v>
      </c>
      <c r="B28" s="12" t="s">
        <v>139</v>
      </c>
      <c r="C28" s="12" t="s">
        <v>139</v>
      </c>
      <c r="D28" s="12">
        <v>3.5606116672107953</v>
      </c>
      <c r="E28" s="12" t="s">
        <v>139</v>
      </c>
      <c r="F28" s="12">
        <v>1.7420005764813671</v>
      </c>
      <c r="G28" s="12">
        <v>1.8451585397451962</v>
      </c>
      <c r="H28" s="12" t="s">
        <v>139</v>
      </c>
      <c r="I28" s="12">
        <v>3.8925970609803784</v>
      </c>
      <c r="J28" s="12" t="s">
        <v>139</v>
      </c>
      <c r="K28" s="12" t="s">
        <v>139</v>
      </c>
    </row>
    <row r="29" spans="1:11" x14ac:dyDescent="0.25">
      <c r="A29" s="16" t="s">
        <v>53</v>
      </c>
      <c r="B29" s="12" t="s">
        <v>139</v>
      </c>
      <c r="C29" s="12">
        <v>3.5011890099803042</v>
      </c>
      <c r="D29" s="12" t="s">
        <v>139</v>
      </c>
      <c r="E29" s="12">
        <v>2.787765724852481</v>
      </c>
      <c r="F29" s="12" t="s">
        <v>139</v>
      </c>
      <c r="G29" s="12">
        <v>3.1969537986692877</v>
      </c>
      <c r="H29" s="12" t="s">
        <v>139</v>
      </c>
      <c r="I29" s="12">
        <v>6.4890239990998007</v>
      </c>
      <c r="J29" s="12" t="s">
        <v>139</v>
      </c>
      <c r="K29" s="12" t="s">
        <v>139</v>
      </c>
    </row>
    <row r="30" spans="1:11" x14ac:dyDescent="0.25">
      <c r="A30" s="16" t="s">
        <v>54</v>
      </c>
      <c r="B30" s="12">
        <v>5.7729006616109269</v>
      </c>
      <c r="C30" s="12">
        <v>6.0690105389661806</v>
      </c>
      <c r="D30" s="12">
        <v>2.5297722106246217</v>
      </c>
      <c r="E30" s="12">
        <v>8.0000516668732047</v>
      </c>
      <c r="F30" s="12" t="s">
        <v>139</v>
      </c>
      <c r="G30" s="12">
        <v>2.7293148758541816</v>
      </c>
      <c r="H30" s="12">
        <v>3.4023029009001537</v>
      </c>
      <c r="I30" s="12" t="s">
        <v>139</v>
      </c>
      <c r="J30" s="12">
        <v>9.4400605679422931</v>
      </c>
      <c r="K30" s="12">
        <v>5.5932727885275337</v>
      </c>
    </row>
    <row r="31" spans="1:11" x14ac:dyDescent="0.25">
      <c r="A31" s="16" t="s">
        <v>55</v>
      </c>
      <c r="B31" s="12" t="s">
        <v>139</v>
      </c>
      <c r="C31" s="12">
        <v>1.7154500955211336</v>
      </c>
      <c r="D31" s="12" t="s">
        <v>139</v>
      </c>
      <c r="E31" s="12" t="s">
        <v>139</v>
      </c>
      <c r="F31" s="12">
        <v>1.3660011187409171</v>
      </c>
      <c r="G31" s="12" t="s">
        <v>139</v>
      </c>
      <c r="H31" s="12">
        <v>1.7694144823527509</v>
      </c>
      <c r="I31" s="12">
        <v>1.4062233417142864</v>
      </c>
      <c r="J31" s="12" t="s">
        <v>139</v>
      </c>
      <c r="K31" s="12">
        <v>1.7630075132489855</v>
      </c>
    </row>
    <row r="32" spans="1:11" x14ac:dyDescent="0.25">
      <c r="A32" s="16" t="s">
        <v>56</v>
      </c>
      <c r="B32" s="12">
        <v>4.8930220660179762</v>
      </c>
      <c r="C32" s="12" t="s">
        <v>139</v>
      </c>
      <c r="D32" s="12">
        <v>1.3883858730197638</v>
      </c>
      <c r="E32" s="12">
        <v>2.8392268122706228</v>
      </c>
      <c r="F32" s="12">
        <v>4.7680190857017779</v>
      </c>
      <c r="G32" s="12">
        <v>4.0751325699783907</v>
      </c>
      <c r="H32" s="12">
        <v>2.5467330202296337</v>
      </c>
      <c r="I32" s="12">
        <v>2.946586563522533</v>
      </c>
      <c r="J32" s="12">
        <v>1.2821169915784771</v>
      </c>
      <c r="K32" s="12">
        <v>6.6473241235822806</v>
      </c>
    </row>
    <row r="33" spans="1:11" x14ac:dyDescent="0.25">
      <c r="A33" s="16" t="s">
        <v>57</v>
      </c>
      <c r="B33" s="12" t="s">
        <v>139</v>
      </c>
      <c r="C33" s="12" t="s">
        <v>139</v>
      </c>
      <c r="D33" s="12">
        <v>3.2469072656289146</v>
      </c>
      <c r="E33" s="12">
        <v>2.9506825537671548</v>
      </c>
      <c r="F33" s="12">
        <v>4.7531992963232348</v>
      </c>
      <c r="G33" s="12">
        <v>2.9703043533750995</v>
      </c>
      <c r="H33" s="12">
        <v>1.3312767410105411</v>
      </c>
      <c r="I33" s="12" t="s">
        <v>139</v>
      </c>
      <c r="J33" s="12">
        <v>1.3872451907742365</v>
      </c>
      <c r="K33" s="12">
        <v>3.1134711514880982</v>
      </c>
    </row>
    <row r="34" spans="1:11" x14ac:dyDescent="0.25">
      <c r="A34" s="16" t="s">
        <v>58</v>
      </c>
      <c r="B34" s="12">
        <v>0.83853340128582998</v>
      </c>
      <c r="C34" s="12" t="s">
        <v>139</v>
      </c>
      <c r="D34" s="12">
        <v>1.5700885714640787</v>
      </c>
      <c r="E34" s="12">
        <v>1.7830629409050256</v>
      </c>
      <c r="F34" s="12">
        <v>0.91624342639877743</v>
      </c>
      <c r="G34" s="12">
        <v>1.5936383235294076</v>
      </c>
      <c r="H34" s="12" t="s">
        <v>139</v>
      </c>
      <c r="I34" s="12">
        <v>0.81860866950685185</v>
      </c>
      <c r="J34" s="12" t="s">
        <v>139</v>
      </c>
      <c r="K34" s="12">
        <v>0.81755229740686564</v>
      </c>
    </row>
    <row r="35" spans="1:11" x14ac:dyDescent="0.25">
      <c r="A35" s="16" t="s">
        <v>59</v>
      </c>
      <c r="B35" s="12" t="s">
        <v>139</v>
      </c>
      <c r="C35" s="12" t="s">
        <v>139</v>
      </c>
      <c r="D35" s="12" t="s">
        <v>139</v>
      </c>
      <c r="E35" s="12" t="s">
        <v>139</v>
      </c>
      <c r="F35" s="12">
        <v>2.9173740252114011</v>
      </c>
      <c r="G35" s="12" t="s">
        <v>139</v>
      </c>
      <c r="H35" s="12">
        <v>1.532615368752053</v>
      </c>
      <c r="I35" s="12" t="s">
        <v>139</v>
      </c>
      <c r="J35" s="12" t="s">
        <v>139</v>
      </c>
      <c r="K35" s="12">
        <v>1.2856878574057713</v>
      </c>
    </row>
    <row r="36" spans="1:11" x14ac:dyDescent="0.25">
      <c r="A36" s="15" t="s">
        <v>60</v>
      </c>
      <c r="B36" s="12">
        <v>5.1440100632011028</v>
      </c>
      <c r="C36" s="12">
        <v>1.4364758858166071</v>
      </c>
      <c r="D36" s="12">
        <v>1.9503969435518023</v>
      </c>
      <c r="E36" s="12">
        <v>3.7934496503909112</v>
      </c>
      <c r="F36" s="12">
        <v>1.9613961754286902</v>
      </c>
      <c r="G36" s="12">
        <v>2.054345719988103</v>
      </c>
      <c r="H36" s="12">
        <v>3.5987466652730644</v>
      </c>
      <c r="I36" s="12">
        <v>2.4685485015033275</v>
      </c>
      <c r="J36" s="12">
        <v>3.0371864763963456</v>
      </c>
      <c r="K36" s="12">
        <v>3.3403364818702794</v>
      </c>
    </row>
    <row r="37" spans="1:11" x14ac:dyDescent="0.25">
      <c r="A37" s="16" t="s">
        <v>61</v>
      </c>
      <c r="B37" s="12" t="s">
        <v>139</v>
      </c>
      <c r="C37" s="12" t="s">
        <v>139</v>
      </c>
      <c r="D37" s="12">
        <v>1.4407885520255119</v>
      </c>
      <c r="E37" s="12">
        <v>1.4824822842796281</v>
      </c>
      <c r="F37" s="12" t="s">
        <v>139</v>
      </c>
      <c r="G37" s="12">
        <v>1.4817323312447601</v>
      </c>
      <c r="H37" s="12">
        <v>1.3462632792684575</v>
      </c>
      <c r="I37" s="12">
        <v>1.3911098731403659</v>
      </c>
      <c r="J37" s="12">
        <v>1.0303707467864884</v>
      </c>
      <c r="K37" s="12">
        <v>0.91763344115554357</v>
      </c>
    </row>
    <row r="38" spans="1:11" x14ac:dyDescent="0.25">
      <c r="A38" s="16" t="s">
        <v>62</v>
      </c>
      <c r="B38" s="12" t="s">
        <v>139</v>
      </c>
      <c r="C38" s="12" t="s">
        <v>139</v>
      </c>
      <c r="D38" s="12" t="s">
        <v>139</v>
      </c>
      <c r="E38" s="12" t="s">
        <v>139</v>
      </c>
      <c r="F38" s="12" t="s">
        <v>139</v>
      </c>
      <c r="G38" s="12" t="s">
        <v>139</v>
      </c>
      <c r="H38" s="12" t="s">
        <v>139</v>
      </c>
      <c r="I38" s="12" t="s">
        <v>139</v>
      </c>
      <c r="J38" s="12" t="s">
        <v>139</v>
      </c>
      <c r="K38" s="12" t="s">
        <v>139</v>
      </c>
    </row>
    <row r="39" spans="1:11" x14ac:dyDescent="0.25">
      <c r="A39" s="16" t="s">
        <v>63</v>
      </c>
      <c r="B39" s="12" t="s">
        <v>139</v>
      </c>
      <c r="C39" s="12" t="s">
        <v>139</v>
      </c>
      <c r="D39" s="12" t="s">
        <v>139</v>
      </c>
      <c r="E39" s="12" t="s">
        <v>139</v>
      </c>
      <c r="F39" s="12" t="s">
        <v>139</v>
      </c>
      <c r="G39" s="12" t="s">
        <v>139</v>
      </c>
      <c r="H39" s="12" t="s">
        <v>139</v>
      </c>
      <c r="I39" s="12" t="s">
        <v>139</v>
      </c>
      <c r="J39" s="12" t="s">
        <v>139</v>
      </c>
      <c r="K39" s="12" t="s">
        <v>139</v>
      </c>
    </row>
    <row r="40" spans="1:11" x14ac:dyDescent="0.25">
      <c r="A40" s="16" t="s">
        <v>64</v>
      </c>
      <c r="B40" s="12">
        <v>21.311960028601632</v>
      </c>
      <c r="C40" s="12">
        <v>5.7665169539714674</v>
      </c>
      <c r="D40" s="12">
        <v>5.3850560600191901</v>
      </c>
      <c r="E40" s="12">
        <v>11.516841758015845</v>
      </c>
      <c r="F40" s="12">
        <v>8.3448300925108416</v>
      </c>
      <c r="G40" s="12">
        <v>5.5671456490361164</v>
      </c>
      <c r="H40" s="12">
        <v>10.925084700266089</v>
      </c>
      <c r="I40" s="12">
        <v>6.4209955320375816</v>
      </c>
      <c r="J40" s="12">
        <v>10.392759338161857</v>
      </c>
      <c r="K40" s="12">
        <v>12.619453657121374</v>
      </c>
    </row>
    <row r="41" spans="1:11" x14ac:dyDescent="0.25">
      <c r="A41" s="15" t="s">
        <v>65</v>
      </c>
      <c r="B41" s="12">
        <v>3.4714729636162014</v>
      </c>
      <c r="C41" s="12">
        <v>2.6774661064334553</v>
      </c>
      <c r="D41" s="12">
        <v>2.0571961474431313</v>
      </c>
      <c r="E41" s="12">
        <v>2.4008489454552864</v>
      </c>
      <c r="F41" s="12">
        <v>3.0924507618084873</v>
      </c>
      <c r="G41" s="12">
        <v>2.2809363082373442</v>
      </c>
      <c r="H41" s="12">
        <v>2.3731461051453766</v>
      </c>
      <c r="I41" s="12">
        <v>3.504508734790424</v>
      </c>
      <c r="J41" s="12">
        <v>2.6282753959022935</v>
      </c>
      <c r="K41" s="12">
        <v>3.058566412408763</v>
      </c>
    </row>
    <row r="42" spans="1:11" x14ac:dyDescent="0.25">
      <c r="A42" s="16" t="s">
        <v>66</v>
      </c>
      <c r="B42" s="12">
        <v>4.7375022075792126</v>
      </c>
      <c r="C42" s="12">
        <v>4.1746453753286898</v>
      </c>
      <c r="D42" s="12">
        <v>1.5749072369853483</v>
      </c>
      <c r="E42" s="12">
        <v>2.9170104573979261</v>
      </c>
      <c r="F42" s="12">
        <v>2.1267560899295983</v>
      </c>
      <c r="G42" s="12">
        <v>2.2932104524732306</v>
      </c>
      <c r="H42" s="12">
        <v>1.8325313778778944</v>
      </c>
      <c r="I42" s="12">
        <v>2.8454471960220569</v>
      </c>
      <c r="J42" s="12">
        <v>2.6056512406265688</v>
      </c>
      <c r="K42" s="12">
        <v>1.9302564313405113</v>
      </c>
    </row>
    <row r="43" spans="1:11" x14ac:dyDescent="0.25">
      <c r="A43" s="16" t="s">
        <v>67</v>
      </c>
      <c r="B43" s="12">
        <v>2.8964336640204897</v>
      </c>
      <c r="C43" s="12">
        <v>5.8351459326296462</v>
      </c>
      <c r="D43" s="12">
        <v>6.1350505777380331</v>
      </c>
      <c r="E43" s="12">
        <v>0.89836031818205275</v>
      </c>
      <c r="F43" s="12">
        <v>3.4529748042711845</v>
      </c>
      <c r="G43" s="12">
        <v>5.8317807041115364</v>
      </c>
      <c r="H43" s="12">
        <v>4.2688582529349244</v>
      </c>
      <c r="I43" s="12">
        <v>8.681796154421848</v>
      </c>
      <c r="J43" s="12">
        <v>3.9677159621789961</v>
      </c>
      <c r="K43" s="12">
        <v>3.3950886444340882</v>
      </c>
    </row>
    <row r="44" spans="1:11" x14ac:dyDescent="0.25">
      <c r="A44" s="16" t="s">
        <v>68</v>
      </c>
      <c r="B44" s="12">
        <v>3.0278251173907949</v>
      </c>
      <c r="C44" s="12">
        <v>1.7395373648829233</v>
      </c>
      <c r="D44" s="12">
        <v>1.6325221484715839</v>
      </c>
      <c r="E44" s="12">
        <v>2.4115588939553372</v>
      </c>
      <c r="F44" s="12">
        <v>3.476358427753941</v>
      </c>
      <c r="G44" s="12">
        <v>1.6792566391110118</v>
      </c>
      <c r="H44" s="12">
        <v>2.315222038276445</v>
      </c>
      <c r="I44" s="12">
        <v>2.9163873099160766</v>
      </c>
      <c r="J44" s="12">
        <v>2.4334647748735261</v>
      </c>
      <c r="K44" s="12">
        <v>3.4882344730004173</v>
      </c>
    </row>
    <row r="45" spans="1:11" x14ac:dyDescent="0.25">
      <c r="A45" s="15" t="s">
        <v>69</v>
      </c>
      <c r="B45" s="12" t="s">
        <v>139</v>
      </c>
      <c r="C45" s="12">
        <v>1.6853708478908216</v>
      </c>
      <c r="D45" s="12">
        <v>0.80511387377944488</v>
      </c>
      <c r="E45" s="12">
        <v>2.0432057944569362</v>
      </c>
      <c r="F45" s="12">
        <v>0.51938752907369667</v>
      </c>
      <c r="G45" s="12">
        <v>1.097118792865577</v>
      </c>
      <c r="H45" s="12">
        <v>0.84825801717115301</v>
      </c>
      <c r="I45" s="12">
        <v>1.0627046290677737</v>
      </c>
      <c r="J45" s="12">
        <v>0.52962249111274673</v>
      </c>
      <c r="K45" s="12">
        <v>0.90034991648744045</v>
      </c>
    </row>
    <row r="46" spans="1:11" x14ac:dyDescent="0.25">
      <c r="A46" s="16" t="s">
        <v>70</v>
      </c>
      <c r="B46" s="12" t="s">
        <v>139</v>
      </c>
      <c r="C46" s="12">
        <v>4.3499000298085031</v>
      </c>
      <c r="D46" s="12" t="s">
        <v>139</v>
      </c>
      <c r="E46" s="12">
        <v>1.1057425297065149</v>
      </c>
      <c r="F46" s="12">
        <v>1.1663770885480498</v>
      </c>
      <c r="G46" s="12">
        <v>1.0967402337861554</v>
      </c>
      <c r="H46" s="12">
        <v>1.2025937677061251</v>
      </c>
      <c r="I46" s="12">
        <v>1.0160725408054996</v>
      </c>
      <c r="J46" s="12" t="s">
        <v>139</v>
      </c>
      <c r="K46" s="12" t="s">
        <v>139</v>
      </c>
    </row>
    <row r="47" spans="1:11" x14ac:dyDescent="0.25">
      <c r="A47" s="16" t="s">
        <v>71</v>
      </c>
      <c r="B47" s="12" t="s">
        <v>139</v>
      </c>
      <c r="C47" s="12">
        <v>1.1497049161183734</v>
      </c>
      <c r="D47" s="12">
        <v>1.0476475968398804</v>
      </c>
      <c r="E47" s="12">
        <v>0.88268188004830561</v>
      </c>
      <c r="F47" s="12" t="s">
        <v>139</v>
      </c>
      <c r="G47" s="12">
        <v>1.1584100021801622</v>
      </c>
      <c r="H47" s="12" t="s">
        <v>139</v>
      </c>
      <c r="I47" s="12" t="s">
        <v>139</v>
      </c>
      <c r="J47" s="12" t="s">
        <v>139</v>
      </c>
      <c r="K47" s="12">
        <v>1.1352846231155616</v>
      </c>
    </row>
    <row r="48" spans="1:11" x14ac:dyDescent="0.25">
      <c r="A48" s="16" t="s">
        <v>72</v>
      </c>
      <c r="B48" s="12" t="s">
        <v>139</v>
      </c>
      <c r="C48" s="12" t="s">
        <v>139</v>
      </c>
      <c r="D48" s="12">
        <v>5.4852594378361781</v>
      </c>
      <c r="E48" s="12">
        <v>11.11895094579179</v>
      </c>
      <c r="F48" s="12" t="s">
        <v>139</v>
      </c>
      <c r="G48" s="12">
        <v>3.3066219862996258</v>
      </c>
      <c r="H48" s="12">
        <v>4.2172913529764529</v>
      </c>
      <c r="I48" s="12">
        <v>7.4360446525473902</v>
      </c>
      <c r="J48" s="12" t="s">
        <v>139</v>
      </c>
      <c r="K48" s="12">
        <v>4.6333489183332821</v>
      </c>
    </row>
    <row r="49" spans="1:11" x14ac:dyDescent="0.25">
      <c r="A49" s="16" t="s">
        <v>73</v>
      </c>
      <c r="B49" s="12" t="s">
        <v>139</v>
      </c>
      <c r="C49" s="12" t="s">
        <v>139</v>
      </c>
      <c r="D49" s="12" t="s">
        <v>139</v>
      </c>
      <c r="E49" s="12">
        <v>4.4513027202076998</v>
      </c>
      <c r="F49" s="12">
        <v>1.5511704563178565</v>
      </c>
      <c r="G49" s="12">
        <v>1.5929581120999519</v>
      </c>
      <c r="H49" s="12">
        <v>1.540875569019728</v>
      </c>
      <c r="I49" s="12">
        <v>1.7822783898575978</v>
      </c>
      <c r="J49" s="12">
        <v>3.1676349633586005</v>
      </c>
      <c r="K49" s="12">
        <v>1.6827232578834082</v>
      </c>
    </row>
    <row r="50" spans="1:11" x14ac:dyDescent="0.25">
      <c r="A50" s="16" t="s">
        <v>74</v>
      </c>
      <c r="B50" s="12" t="s">
        <v>139</v>
      </c>
      <c r="C50" s="12">
        <v>1.2343059558048279</v>
      </c>
      <c r="D50" s="12" t="s">
        <v>139</v>
      </c>
      <c r="E50" s="12" t="s">
        <v>139</v>
      </c>
      <c r="F50" s="12" t="s">
        <v>139</v>
      </c>
      <c r="G50" s="12" t="s">
        <v>139</v>
      </c>
      <c r="H50" s="12" t="s">
        <v>139</v>
      </c>
      <c r="I50" s="12" t="s">
        <v>139</v>
      </c>
      <c r="J50" s="12" t="s">
        <v>139</v>
      </c>
      <c r="K50" s="12" t="s">
        <v>139</v>
      </c>
    </row>
    <row r="51" spans="1:11" x14ac:dyDescent="0.25">
      <c r="A51" s="16" t="s">
        <v>75</v>
      </c>
      <c r="B51" s="12" t="s">
        <v>139</v>
      </c>
      <c r="C51" s="12" t="s">
        <v>139</v>
      </c>
      <c r="D51" s="12">
        <v>10.462711813382258</v>
      </c>
      <c r="E51" s="12" t="s">
        <v>139</v>
      </c>
      <c r="F51" s="12" t="s">
        <v>139</v>
      </c>
      <c r="G51" s="12" t="s">
        <v>139</v>
      </c>
      <c r="H51" s="12" t="s">
        <v>139</v>
      </c>
      <c r="I51" s="12" t="s">
        <v>139</v>
      </c>
      <c r="J51" s="12" t="s">
        <v>139</v>
      </c>
      <c r="K51" s="12" t="s">
        <v>139</v>
      </c>
    </row>
    <row r="52" spans="1:11" x14ac:dyDescent="0.25">
      <c r="A52" s="15" t="s">
        <v>76</v>
      </c>
      <c r="B52" s="12">
        <v>0.33425762344813736</v>
      </c>
      <c r="C52" s="12">
        <v>0.32501272828357491</v>
      </c>
      <c r="D52" s="12" t="s">
        <v>139</v>
      </c>
      <c r="E52" s="12" t="s">
        <v>139</v>
      </c>
      <c r="F52" s="12">
        <v>0.16378792209237542</v>
      </c>
      <c r="G52" s="12">
        <v>0.15739357167667498</v>
      </c>
      <c r="H52" s="12">
        <v>7.6357149187911671E-2</v>
      </c>
      <c r="I52" s="12">
        <v>0.30094389726829435</v>
      </c>
      <c r="J52" s="12" t="s">
        <v>139</v>
      </c>
      <c r="K52" s="12">
        <v>0.22482215717682774</v>
      </c>
    </row>
    <row r="53" spans="1:11" x14ac:dyDescent="0.25">
      <c r="A53" s="16" t="s">
        <v>77</v>
      </c>
      <c r="B53" s="12" t="s">
        <v>139</v>
      </c>
      <c r="C53" s="12" t="s">
        <v>139</v>
      </c>
      <c r="D53" s="12" t="s">
        <v>139</v>
      </c>
      <c r="E53" s="12" t="s">
        <v>139</v>
      </c>
      <c r="F53" s="12" t="s">
        <v>139</v>
      </c>
      <c r="G53" s="12">
        <v>0.99184748281985347</v>
      </c>
      <c r="H53" s="12" t="s">
        <v>139</v>
      </c>
      <c r="I53" s="12" t="s">
        <v>139</v>
      </c>
      <c r="J53" s="12" t="s">
        <v>139</v>
      </c>
      <c r="K53" s="12">
        <v>0.9923261037879656</v>
      </c>
    </row>
    <row r="54" spans="1:11" x14ac:dyDescent="0.25">
      <c r="A54" s="16" t="s">
        <v>78</v>
      </c>
      <c r="B54" s="12" t="s">
        <v>139</v>
      </c>
      <c r="C54" s="12">
        <v>2.8077259250155726</v>
      </c>
      <c r="D54" s="12" t="s">
        <v>139</v>
      </c>
      <c r="E54" s="12" t="s">
        <v>139</v>
      </c>
      <c r="F54" s="12" t="s">
        <v>139</v>
      </c>
      <c r="G54" s="12">
        <v>2.7674018051991434</v>
      </c>
      <c r="H54" s="12" t="s">
        <v>139</v>
      </c>
      <c r="I54" s="12" t="s">
        <v>139</v>
      </c>
      <c r="J54" s="12" t="s">
        <v>139</v>
      </c>
      <c r="K54" s="12" t="s">
        <v>139</v>
      </c>
    </row>
    <row r="55" spans="1:11" x14ac:dyDescent="0.25">
      <c r="A55" s="16" t="s">
        <v>79</v>
      </c>
      <c r="B55" s="12">
        <v>0.50189598637805732</v>
      </c>
      <c r="C55" s="12" t="s">
        <v>139</v>
      </c>
      <c r="D55" s="12" t="s">
        <v>139</v>
      </c>
      <c r="E55" s="12" t="s">
        <v>139</v>
      </c>
      <c r="F55" s="12" t="s">
        <v>139</v>
      </c>
      <c r="G55" s="12" t="s">
        <v>139</v>
      </c>
      <c r="H55" s="12">
        <v>0.23763899667203295</v>
      </c>
      <c r="I55" s="12">
        <v>0.49261355210724272</v>
      </c>
      <c r="J55" s="12" t="s">
        <v>139</v>
      </c>
      <c r="K55" s="12">
        <v>0.23305861344622017</v>
      </c>
    </row>
    <row r="56" spans="1:11" x14ac:dyDescent="0.25">
      <c r="A56" s="16" t="s">
        <v>80</v>
      </c>
      <c r="B56" s="12">
        <v>0.15471194153146106</v>
      </c>
      <c r="C56" s="12">
        <v>0.44112549612813434</v>
      </c>
      <c r="D56" s="12" t="s">
        <v>139</v>
      </c>
      <c r="E56" s="12" t="s">
        <v>139</v>
      </c>
      <c r="F56" s="12">
        <v>0.29391671499027383</v>
      </c>
      <c r="G56" s="12" t="s">
        <v>139</v>
      </c>
      <c r="H56" s="12" t="s">
        <v>139</v>
      </c>
      <c r="I56" s="12">
        <v>0.13203164801303766</v>
      </c>
      <c r="J56" s="12" t="s">
        <v>139</v>
      </c>
      <c r="K56" s="12">
        <v>0.13453301368879172</v>
      </c>
    </row>
    <row r="57" spans="1:11" x14ac:dyDescent="0.25">
      <c r="A57" s="16" t="s">
        <v>81</v>
      </c>
      <c r="B57" s="12">
        <v>6.6282767875831086</v>
      </c>
      <c r="C57" s="12" t="s">
        <v>139</v>
      </c>
      <c r="D57" s="12" t="s">
        <v>139</v>
      </c>
      <c r="E57" s="12" t="s">
        <v>139</v>
      </c>
      <c r="F57" s="12" t="s">
        <v>139</v>
      </c>
      <c r="G57" s="12" t="s">
        <v>139</v>
      </c>
      <c r="H57" s="12" t="s">
        <v>139</v>
      </c>
      <c r="I57" s="12">
        <v>2.9951894551595055</v>
      </c>
      <c r="J57" s="12" t="s">
        <v>139</v>
      </c>
      <c r="K57" s="12" t="s">
        <v>139</v>
      </c>
    </row>
    <row r="58" spans="1:11" x14ac:dyDescent="0.25">
      <c r="A58" s="15" t="s">
        <v>82</v>
      </c>
      <c r="B58" s="12">
        <v>0.11845059514342025</v>
      </c>
      <c r="C58" s="12">
        <v>0.57580611415438698</v>
      </c>
      <c r="D58" s="12">
        <v>0.11416126740772303</v>
      </c>
      <c r="E58" s="12">
        <v>0.22129549006571622</v>
      </c>
      <c r="F58" s="12">
        <v>0.25295082112000777</v>
      </c>
      <c r="G58" s="12">
        <v>0.23693974491306241</v>
      </c>
      <c r="H58" s="12">
        <v>0.3270309284717563</v>
      </c>
      <c r="I58" s="12">
        <v>0.5414794427891223</v>
      </c>
      <c r="J58" s="12" t="s">
        <v>139</v>
      </c>
      <c r="K58" s="12">
        <v>0.52065348663670163</v>
      </c>
    </row>
    <row r="59" spans="1:11" x14ac:dyDescent="0.25">
      <c r="A59" s="16" t="s">
        <v>83</v>
      </c>
      <c r="B59" s="12">
        <v>0.85019478100534918</v>
      </c>
      <c r="C59" s="12">
        <v>1.9274326877573782</v>
      </c>
      <c r="D59" s="12" t="s">
        <v>139</v>
      </c>
      <c r="E59" s="12" t="s">
        <v>139</v>
      </c>
      <c r="F59" s="12" t="s">
        <v>139</v>
      </c>
      <c r="G59" s="12">
        <v>1.1041358628126723</v>
      </c>
      <c r="H59" s="12" t="s">
        <v>139</v>
      </c>
      <c r="I59" s="12" t="s">
        <v>139</v>
      </c>
      <c r="J59" s="12" t="s">
        <v>139</v>
      </c>
      <c r="K59" s="12">
        <v>2.8113519620175635</v>
      </c>
    </row>
    <row r="60" spans="1:11" x14ac:dyDescent="0.25">
      <c r="A60" s="16" t="s">
        <v>84</v>
      </c>
      <c r="B60" s="12" t="s">
        <v>139</v>
      </c>
      <c r="C60" s="12">
        <v>0.39237080728283835</v>
      </c>
      <c r="D60" s="12">
        <v>0.13022012636275562</v>
      </c>
      <c r="E60" s="12">
        <v>0.24863079358241097</v>
      </c>
      <c r="F60" s="12">
        <v>0.28368608152930747</v>
      </c>
      <c r="G60" s="12">
        <v>0.13270908819207222</v>
      </c>
      <c r="H60" s="12">
        <v>0.36693369390584762</v>
      </c>
      <c r="I60" s="12">
        <v>0.60789285137465709</v>
      </c>
      <c r="J60" s="12" t="s">
        <v>139</v>
      </c>
      <c r="K60" s="12">
        <v>0.23429591146920808</v>
      </c>
    </row>
    <row r="61" spans="1:11" x14ac:dyDescent="0.25">
      <c r="A61" s="15" t="s">
        <v>85</v>
      </c>
      <c r="B61" s="12">
        <v>7.6790044241472497</v>
      </c>
      <c r="C61" s="12">
        <v>8.5140745737266013</v>
      </c>
      <c r="D61" s="12">
        <v>6.1201849337062901</v>
      </c>
      <c r="E61" s="12">
        <v>9.1119265225229391</v>
      </c>
      <c r="F61" s="12">
        <v>8.1759941344473059</v>
      </c>
      <c r="G61" s="12">
        <v>7.9845825260123995</v>
      </c>
      <c r="H61" s="12">
        <v>9.3369547057365132</v>
      </c>
      <c r="I61" s="12">
        <v>7.0808648029739967</v>
      </c>
      <c r="J61" s="12">
        <v>7.5386641334511975</v>
      </c>
      <c r="K61" s="12">
        <v>8.3124394188246029</v>
      </c>
    </row>
    <row r="62" spans="1:11" x14ac:dyDescent="0.25">
      <c r="A62" s="16" t="s">
        <v>86</v>
      </c>
      <c r="B62" s="12">
        <v>14.555117155958918</v>
      </c>
      <c r="C62" s="12">
        <v>11.946757190323622</v>
      </c>
      <c r="D62" s="12">
        <v>9.845442450763267</v>
      </c>
      <c r="E62" s="12">
        <v>15.625111412332739</v>
      </c>
      <c r="F62" s="12">
        <v>10.974040197220932</v>
      </c>
      <c r="G62" s="12">
        <v>16.203209411857014</v>
      </c>
      <c r="H62" s="12">
        <v>13.998661815410349</v>
      </c>
      <c r="I62" s="12">
        <v>13.803312704360543</v>
      </c>
      <c r="J62" s="12">
        <v>13.564974884431049</v>
      </c>
      <c r="K62" s="12">
        <v>16.062546181261528</v>
      </c>
    </row>
    <row r="63" spans="1:11" x14ac:dyDescent="0.25">
      <c r="A63" s="16" t="s">
        <v>87</v>
      </c>
      <c r="B63" s="12">
        <v>2.4395062623687513</v>
      </c>
      <c r="C63" s="12">
        <v>2.3180699865862753</v>
      </c>
      <c r="D63" s="12" t="s">
        <v>139</v>
      </c>
      <c r="E63" s="12">
        <v>2.0569131534125109</v>
      </c>
      <c r="F63" s="12">
        <v>4.0841921882436125</v>
      </c>
      <c r="G63" s="12">
        <v>2.1434561646640873</v>
      </c>
      <c r="H63" s="12">
        <v>4.7013413833988151</v>
      </c>
      <c r="I63" s="12">
        <v>4.3122845218915415</v>
      </c>
      <c r="J63" s="12">
        <v>1.8821919112837862</v>
      </c>
      <c r="K63" s="12" t="s">
        <v>139</v>
      </c>
    </row>
    <row r="64" spans="1:11" x14ac:dyDescent="0.25">
      <c r="A64" s="16" t="s">
        <v>88</v>
      </c>
      <c r="B64" s="12" t="s">
        <v>139</v>
      </c>
      <c r="C64" s="12">
        <v>12.567227174729497</v>
      </c>
      <c r="D64" s="12" t="s">
        <v>139</v>
      </c>
      <c r="E64" s="12" t="s">
        <v>139</v>
      </c>
      <c r="F64" s="12">
        <v>8.5395739499379744</v>
      </c>
      <c r="G64" s="12">
        <v>12.048610594721211</v>
      </c>
      <c r="H64" s="12">
        <v>8.8293498821071115</v>
      </c>
      <c r="I64" s="12" t="s">
        <v>139</v>
      </c>
      <c r="J64" s="12" t="s">
        <v>139</v>
      </c>
      <c r="K64" s="12" t="s">
        <v>139</v>
      </c>
    </row>
    <row r="65" spans="1:11" x14ac:dyDescent="0.25">
      <c r="A65" s="16" t="s">
        <v>89</v>
      </c>
      <c r="B65" s="12">
        <v>5.5207355628346608</v>
      </c>
      <c r="C65" s="12">
        <v>11.472474428167072</v>
      </c>
      <c r="D65" s="12">
        <v>7.9622946962780876</v>
      </c>
      <c r="E65" s="12">
        <v>12.673282590566039</v>
      </c>
      <c r="F65" s="12">
        <v>19.415480650957058</v>
      </c>
      <c r="G65" s="12">
        <v>7.367069233801586</v>
      </c>
      <c r="H65" s="12">
        <v>21.891471545148733</v>
      </c>
      <c r="I65" s="12">
        <v>1.8597656201723265</v>
      </c>
      <c r="J65" s="12" t="s">
        <v>139</v>
      </c>
      <c r="K65" s="12">
        <v>7.4811584978985657</v>
      </c>
    </row>
    <row r="66" spans="1:11" x14ac:dyDescent="0.25">
      <c r="A66" s="16" t="s">
        <v>90</v>
      </c>
      <c r="B66" s="12">
        <v>14.774655749607797</v>
      </c>
      <c r="C66" s="12">
        <v>69.261321599105614</v>
      </c>
      <c r="D66" s="12" t="s">
        <v>139</v>
      </c>
      <c r="E66" s="12">
        <v>22.033616108911986</v>
      </c>
      <c r="F66" s="12">
        <v>28.433989982991623</v>
      </c>
      <c r="G66" s="12" t="s">
        <v>139</v>
      </c>
      <c r="H66" s="12">
        <v>20.637472932425808</v>
      </c>
      <c r="I66" s="12" t="s">
        <v>139</v>
      </c>
      <c r="J66" s="12">
        <v>21.988208621102562</v>
      </c>
      <c r="K66" s="12">
        <v>15.551637529941384</v>
      </c>
    </row>
    <row r="67" spans="1:11" x14ac:dyDescent="0.25">
      <c r="A67" s="16" t="s">
        <v>91</v>
      </c>
      <c r="B67" s="12" t="s">
        <v>139</v>
      </c>
      <c r="C67" s="12">
        <v>1.2121388890927089</v>
      </c>
      <c r="D67" s="12">
        <v>2.3160983606030587</v>
      </c>
      <c r="E67" s="12">
        <v>4.1609047658073468</v>
      </c>
      <c r="F67" s="12">
        <v>6.2332115266316714</v>
      </c>
      <c r="G67" s="12">
        <v>0.9114186853010029</v>
      </c>
      <c r="H67" s="12">
        <v>3.9674718239693747</v>
      </c>
      <c r="I67" s="12">
        <v>3.624087284546468</v>
      </c>
      <c r="J67" s="12">
        <v>7.7364124497278652</v>
      </c>
      <c r="K67" s="12">
        <v>4.9828759919198582</v>
      </c>
    </row>
    <row r="68" spans="1:11" x14ac:dyDescent="0.25">
      <c r="A68" s="16" t="s">
        <v>92</v>
      </c>
      <c r="B68" s="12">
        <v>3.6570510498846001</v>
      </c>
      <c r="C68" s="12">
        <v>3.7198285588303608</v>
      </c>
      <c r="D68" s="12">
        <v>3.521590496175198</v>
      </c>
      <c r="E68" s="12">
        <v>1.1539167924842346</v>
      </c>
      <c r="F68" s="12">
        <v>2.7894336909580528</v>
      </c>
      <c r="G68" s="12" t="s">
        <v>139</v>
      </c>
      <c r="H68" s="12">
        <v>3.2960064567382674</v>
      </c>
      <c r="I68" s="12" t="s">
        <v>139</v>
      </c>
      <c r="J68" s="12">
        <v>1.9780349301231239</v>
      </c>
      <c r="K68" s="12">
        <v>2.7099678609951128</v>
      </c>
    </row>
    <row r="69" spans="1:11" x14ac:dyDescent="0.25">
      <c r="A69" s="16" t="s">
        <v>93</v>
      </c>
      <c r="B69" s="12" t="s">
        <v>139</v>
      </c>
      <c r="C69" s="12">
        <v>1.6038388011134959</v>
      </c>
      <c r="D69" s="12">
        <v>1.6344353683981596</v>
      </c>
      <c r="E69" s="12" t="s">
        <v>139</v>
      </c>
      <c r="F69" s="12" t="s">
        <v>139</v>
      </c>
      <c r="G69" s="12" t="s">
        <v>139</v>
      </c>
      <c r="H69" s="12">
        <v>1.0242930537094028</v>
      </c>
      <c r="I69" s="12">
        <v>2.1698728417426976</v>
      </c>
      <c r="J69" s="12">
        <v>0.97301451153288532</v>
      </c>
      <c r="K69" s="12">
        <v>0.91838839880989653</v>
      </c>
    </row>
    <row r="70" spans="1:11" x14ac:dyDescent="0.25">
      <c r="A70" s="15" t="s">
        <v>94</v>
      </c>
      <c r="B70" s="12">
        <v>0.96143943951052413</v>
      </c>
      <c r="C70" s="12" t="s">
        <v>139</v>
      </c>
      <c r="D70" s="12">
        <v>0.90090573579079225</v>
      </c>
      <c r="E70" s="12" t="s">
        <v>139</v>
      </c>
      <c r="F70" s="12" t="s">
        <v>139</v>
      </c>
      <c r="G70" s="12" t="s">
        <v>139</v>
      </c>
      <c r="H70" s="12">
        <v>0.50737900618973708</v>
      </c>
      <c r="I70" s="12" t="s">
        <v>139</v>
      </c>
      <c r="J70" s="12" t="s">
        <v>139</v>
      </c>
      <c r="K70" s="12">
        <v>1.0717647855038421</v>
      </c>
    </row>
    <row r="71" spans="1:11" x14ac:dyDescent="0.25">
      <c r="A71" s="16" t="s">
        <v>95</v>
      </c>
      <c r="B71" s="12" t="s">
        <v>139</v>
      </c>
      <c r="C71" s="12" t="s">
        <v>139</v>
      </c>
      <c r="D71" s="12" t="s">
        <v>139</v>
      </c>
      <c r="E71" s="12" t="s">
        <v>139</v>
      </c>
      <c r="F71" s="12" t="s">
        <v>139</v>
      </c>
      <c r="G71" s="12" t="s">
        <v>139</v>
      </c>
      <c r="H71" s="12" t="s">
        <v>139</v>
      </c>
      <c r="I71" s="12" t="s">
        <v>139</v>
      </c>
      <c r="J71" s="12" t="s">
        <v>139</v>
      </c>
      <c r="K71" s="12" t="s">
        <v>139</v>
      </c>
    </row>
    <row r="72" spans="1:11" x14ac:dyDescent="0.25">
      <c r="A72" s="16" t="s">
        <v>96</v>
      </c>
      <c r="B72" s="12" t="s">
        <v>139</v>
      </c>
      <c r="C72" s="12" t="s">
        <v>139</v>
      </c>
      <c r="D72" s="12" t="s">
        <v>139</v>
      </c>
      <c r="E72" s="12" t="s">
        <v>139</v>
      </c>
      <c r="F72" s="12" t="s">
        <v>139</v>
      </c>
      <c r="G72" s="12" t="s">
        <v>139</v>
      </c>
      <c r="H72" s="12" t="s">
        <v>139</v>
      </c>
      <c r="I72" s="12" t="s">
        <v>139</v>
      </c>
      <c r="J72" s="12" t="s">
        <v>139</v>
      </c>
      <c r="K72" s="12" t="s">
        <v>139</v>
      </c>
    </row>
    <row r="73" spans="1:11" x14ac:dyDescent="0.25">
      <c r="A73" s="16" t="s">
        <v>97</v>
      </c>
      <c r="B73" s="12" t="s">
        <v>139</v>
      </c>
      <c r="C73" s="12" t="s">
        <v>139</v>
      </c>
      <c r="D73" s="12" t="s">
        <v>139</v>
      </c>
      <c r="E73" s="12" t="s">
        <v>139</v>
      </c>
      <c r="F73" s="12" t="s">
        <v>139</v>
      </c>
      <c r="G73" s="12" t="s">
        <v>139</v>
      </c>
      <c r="H73" s="12" t="s">
        <v>139</v>
      </c>
      <c r="I73" s="12" t="s">
        <v>139</v>
      </c>
      <c r="J73" s="12" t="s">
        <v>139</v>
      </c>
      <c r="K73" s="12" t="s">
        <v>139</v>
      </c>
    </row>
    <row r="74" spans="1:11" x14ac:dyDescent="0.25">
      <c r="A74" s="16" t="s">
        <v>98</v>
      </c>
      <c r="B74" s="12" t="s">
        <v>139</v>
      </c>
      <c r="C74" s="12" t="s">
        <v>139</v>
      </c>
      <c r="D74" s="12" t="s">
        <v>139</v>
      </c>
      <c r="E74" s="12" t="s">
        <v>139</v>
      </c>
      <c r="F74" s="12" t="s">
        <v>139</v>
      </c>
      <c r="G74" s="12" t="s">
        <v>139</v>
      </c>
      <c r="H74" s="12" t="s">
        <v>139</v>
      </c>
      <c r="I74" s="12" t="s">
        <v>139</v>
      </c>
      <c r="J74" s="12" t="s">
        <v>139</v>
      </c>
      <c r="K74" s="12" t="s">
        <v>139</v>
      </c>
    </row>
    <row r="75" spans="1:11" x14ac:dyDescent="0.25">
      <c r="A75" s="16" t="s">
        <v>99</v>
      </c>
      <c r="B75" s="12">
        <v>2.0725236299943011</v>
      </c>
      <c r="C75" s="12" t="s">
        <v>139</v>
      </c>
      <c r="D75" s="12">
        <v>1.9734275191179507</v>
      </c>
      <c r="E75" s="12" t="s">
        <v>139</v>
      </c>
      <c r="F75" s="12" t="s">
        <v>139</v>
      </c>
      <c r="G75" s="12" t="s">
        <v>139</v>
      </c>
      <c r="H75" s="12">
        <v>1.2118509965759592</v>
      </c>
      <c r="I75" s="12" t="s">
        <v>139</v>
      </c>
      <c r="J75" s="12" t="s">
        <v>139</v>
      </c>
      <c r="K75" s="12">
        <v>2.9970003904088411</v>
      </c>
    </row>
    <row r="76" spans="1:11" x14ac:dyDescent="0.25">
      <c r="A76" s="16" t="s">
        <v>100</v>
      </c>
      <c r="B76" s="12" t="s">
        <v>139</v>
      </c>
      <c r="C76" s="12" t="s">
        <v>139</v>
      </c>
      <c r="D76" s="12" t="s">
        <v>139</v>
      </c>
      <c r="E76" s="12" t="s">
        <v>139</v>
      </c>
      <c r="F76" s="12" t="s">
        <v>139</v>
      </c>
      <c r="G76" s="12" t="s">
        <v>139</v>
      </c>
      <c r="H76" s="12" t="s">
        <v>139</v>
      </c>
      <c r="I76" s="12" t="s">
        <v>139</v>
      </c>
      <c r="J76" s="12" t="s">
        <v>139</v>
      </c>
      <c r="K76" s="12" t="s">
        <v>139</v>
      </c>
    </row>
    <row r="77" spans="1:11" x14ac:dyDescent="0.25">
      <c r="A77" s="16" t="s">
        <v>101</v>
      </c>
      <c r="B77" s="12" t="s">
        <v>139</v>
      </c>
      <c r="C77" s="12" t="s">
        <v>139</v>
      </c>
      <c r="D77" s="12" t="s">
        <v>139</v>
      </c>
      <c r="E77" s="12" t="s">
        <v>139</v>
      </c>
      <c r="F77" s="12" t="s">
        <v>139</v>
      </c>
      <c r="G77" s="12" t="s">
        <v>139</v>
      </c>
      <c r="H77" s="12" t="s">
        <v>139</v>
      </c>
      <c r="I77" s="12" t="s">
        <v>139</v>
      </c>
      <c r="J77" s="12" t="s">
        <v>139</v>
      </c>
      <c r="K77" s="12" t="s">
        <v>139</v>
      </c>
    </row>
    <row r="78" spans="1:11" x14ac:dyDescent="0.25">
      <c r="A78" s="15" t="s">
        <v>102</v>
      </c>
      <c r="B78" s="12" t="s">
        <v>139</v>
      </c>
      <c r="C78" s="12">
        <v>0.46327546151684151</v>
      </c>
      <c r="D78" s="12" t="s">
        <v>139</v>
      </c>
      <c r="E78" s="12" t="s">
        <v>139</v>
      </c>
      <c r="F78" s="12" t="s">
        <v>139</v>
      </c>
      <c r="G78" s="12" t="s">
        <v>139</v>
      </c>
      <c r="H78" s="12" t="s">
        <v>139</v>
      </c>
      <c r="I78" s="12" t="s">
        <v>139</v>
      </c>
      <c r="J78" s="12" t="s">
        <v>139</v>
      </c>
      <c r="K78" s="12" t="s">
        <v>139</v>
      </c>
    </row>
    <row r="79" spans="1:11" x14ac:dyDescent="0.25">
      <c r="A79" s="16" t="s">
        <v>103</v>
      </c>
      <c r="B79" s="12" t="s">
        <v>139</v>
      </c>
      <c r="C79" s="12">
        <v>0.475902194427752</v>
      </c>
      <c r="D79" s="12" t="s">
        <v>139</v>
      </c>
      <c r="E79" s="12" t="s">
        <v>139</v>
      </c>
      <c r="F79" s="12" t="s">
        <v>139</v>
      </c>
      <c r="G79" s="12" t="s">
        <v>139</v>
      </c>
      <c r="H79" s="12" t="s">
        <v>139</v>
      </c>
      <c r="I79" s="12" t="s">
        <v>139</v>
      </c>
      <c r="J79" s="12" t="s">
        <v>139</v>
      </c>
      <c r="K79" s="12" t="s">
        <v>139</v>
      </c>
    </row>
    <row r="80" spans="1:11" x14ac:dyDescent="0.25">
      <c r="A80" s="16" t="s">
        <v>104</v>
      </c>
      <c r="B80" s="12" t="s">
        <v>139</v>
      </c>
      <c r="C80" s="12" t="s">
        <v>139</v>
      </c>
      <c r="D80" s="12" t="s">
        <v>139</v>
      </c>
      <c r="E80" s="12" t="s">
        <v>139</v>
      </c>
      <c r="F80" s="12" t="s">
        <v>139</v>
      </c>
      <c r="G80" s="12" t="s">
        <v>139</v>
      </c>
      <c r="H80" s="12" t="s">
        <v>139</v>
      </c>
      <c r="I80" s="12" t="s">
        <v>139</v>
      </c>
      <c r="J80" s="12" t="s">
        <v>139</v>
      </c>
      <c r="K80" s="12" t="s">
        <v>139</v>
      </c>
    </row>
    <row r="81" spans="1:11" x14ac:dyDescent="0.25">
      <c r="A81" s="16" t="s">
        <v>105</v>
      </c>
      <c r="B81" s="12" t="s">
        <v>139</v>
      </c>
      <c r="C81" s="12">
        <v>0.75159886360492567</v>
      </c>
      <c r="D81" s="12" t="s">
        <v>139</v>
      </c>
      <c r="E81" s="12" t="s">
        <v>139</v>
      </c>
      <c r="F81" s="12" t="s">
        <v>139</v>
      </c>
      <c r="G81" s="12" t="s">
        <v>139</v>
      </c>
      <c r="H81" s="12" t="s">
        <v>139</v>
      </c>
      <c r="I81" s="12" t="s">
        <v>139</v>
      </c>
      <c r="J81" s="12" t="s">
        <v>139</v>
      </c>
      <c r="K81" s="12" t="s">
        <v>139</v>
      </c>
    </row>
    <row r="82" spans="1:11" x14ac:dyDescent="0.25">
      <c r="A82" s="15" t="s">
        <v>106</v>
      </c>
      <c r="B82" s="12">
        <v>0.94073917592909551</v>
      </c>
      <c r="C82" s="12">
        <v>0.96851872109301973</v>
      </c>
      <c r="D82" s="12">
        <v>0.93891194432101976</v>
      </c>
      <c r="E82" s="12">
        <v>0.47643633897975068</v>
      </c>
      <c r="F82" s="12">
        <v>0.94928194693493351</v>
      </c>
      <c r="G82" s="12">
        <v>0.92455175243068177</v>
      </c>
      <c r="H82" s="12" t="s">
        <v>139</v>
      </c>
      <c r="I82" s="12">
        <v>0.4762721792910759</v>
      </c>
      <c r="J82" s="12">
        <v>0.41417046140975988</v>
      </c>
      <c r="K82" s="12">
        <v>1.2841086319030282</v>
      </c>
    </row>
    <row r="83" spans="1:11" x14ac:dyDescent="0.25">
      <c r="A83" s="16" t="s">
        <v>107</v>
      </c>
      <c r="B83" s="12">
        <v>2.5330212605249756</v>
      </c>
      <c r="C83" s="12">
        <v>2.7717750803815537</v>
      </c>
      <c r="D83" s="12">
        <v>4.7215883889137658</v>
      </c>
      <c r="E83" s="12" t="s">
        <v>139</v>
      </c>
      <c r="F83" s="12">
        <v>2.7391944977521985</v>
      </c>
      <c r="G83" s="12">
        <v>5.6110536301630241</v>
      </c>
      <c r="H83" s="12" t="s">
        <v>139</v>
      </c>
      <c r="I83" s="12" t="s">
        <v>139</v>
      </c>
      <c r="J83" s="12">
        <v>2.3146739590289158</v>
      </c>
      <c r="K83" s="12">
        <v>7.9952389860949102</v>
      </c>
    </row>
    <row r="84" spans="1:11" x14ac:dyDescent="0.25">
      <c r="A84" s="16" t="s">
        <v>108</v>
      </c>
      <c r="B84" s="12">
        <v>0.57763323903331909</v>
      </c>
      <c r="C84" s="12">
        <v>0.58677543343882044</v>
      </c>
      <c r="D84" s="12" t="s">
        <v>139</v>
      </c>
      <c r="E84" s="12">
        <v>0.58230714407412432</v>
      </c>
      <c r="F84" s="12">
        <v>0.57412374182698356</v>
      </c>
      <c r="G84" s="12" t="s">
        <v>139</v>
      </c>
      <c r="H84" s="12" t="s">
        <v>139</v>
      </c>
      <c r="I84" s="12">
        <v>0.58719362922918172</v>
      </c>
      <c r="J84" s="12" t="s">
        <v>139</v>
      </c>
      <c r="K84" s="12" t="s">
        <v>139</v>
      </c>
    </row>
    <row r="85" spans="1:11" x14ac:dyDescent="0.25">
      <c r="A85" s="15" t="s">
        <v>109</v>
      </c>
      <c r="B85" s="12" t="s">
        <v>139</v>
      </c>
      <c r="C85" s="12">
        <v>9.8934713018445614E-2</v>
      </c>
      <c r="D85" s="12" t="s">
        <v>139</v>
      </c>
      <c r="E85" s="12">
        <v>8.8206967267472028E-2</v>
      </c>
      <c r="F85" s="12">
        <v>0.44539666978783715</v>
      </c>
      <c r="G85" s="12">
        <v>8.3881461096393134E-2</v>
      </c>
      <c r="H85" s="12">
        <v>0.23760340089709428</v>
      </c>
      <c r="I85" s="12">
        <v>0.15190376536663447</v>
      </c>
      <c r="J85" s="12">
        <v>0.30449755846445181</v>
      </c>
      <c r="K85" s="12">
        <v>0.22236011672623171</v>
      </c>
    </row>
    <row r="86" spans="1:11" x14ac:dyDescent="0.25">
      <c r="A86" s="16" t="s">
        <v>110</v>
      </c>
      <c r="B86" s="12" t="s">
        <v>139</v>
      </c>
      <c r="C86" s="12">
        <v>0.1271206826136434</v>
      </c>
      <c r="D86" s="12" t="s">
        <v>139</v>
      </c>
      <c r="E86" s="12">
        <v>0.11286202150906764</v>
      </c>
      <c r="F86" s="12">
        <v>0.58876762161302754</v>
      </c>
      <c r="G86" s="12">
        <v>0.11150459432480239</v>
      </c>
      <c r="H86" s="12">
        <v>0.32720840666084328</v>
      </c>
      <c r="I86" s="12">
        <v>0.20480416049307759</v>
      </c>
      <c r="J86" s="12">
        <v>0.41422371084561366</v>
      </c>
      <c r="K86" s="12">
        <v>0.29889371312852814</v>
      </c>
    </row>
    <row r="87" spans="1:11" x14ac:dyDescent="0.25">
      <c r="A87" s="16" t="s">
        <v>111</v>
      </c>
      <c r="B87" s="12" t="s">
        <v>139</v>
      </c>
      <c r="C87" s="12" t="s">
        <v>139</v>
      </c>
      <c r="D87" s="12" t="s">
        <v>139</v>
      </c>
      <c r="E87" s="12" t="s">
        <v>139</v>
      </c>
      <c r="F87" s="12" t="s">
        <v>139</v>
      </c>
      <c r="G87" s="12" t="s">
        <v>139</v>
      </c>
      <c r="H87" s="12" t="s">
        <v>139</v>
      </c>
      <c r="I87" s="12" t="s">
        <v>139</v>
      </c>
      <c r="J87" s="12" t="s">
        <v>139</v>
      </c>
      <c r="K87" s="12" t="s">
        <v>139</v>
      </c>
    </row>
    <row r="88" spans="1:11" x14ac:dyDescent="0.25">
      <c r="A88" s="15" t="s">
        <v>112</v>
      </c>
      <c r="B88" s="12">
        <v>2.2916901155240468</v>
      </c>
      <c r="C88" s="12">
        <v>0.48667985190732321</v>
      </c>
      <c r="D88" s="12">
        <v>0.72397533588138729</v>
      </c>
      <c r="E88" s="12">
        <v>1.5518277877843154</v>
      </c>
      <c r="F88" s="12">
        <v>1.425628416823749</v>
      </c>
      <c r="G88" s="12">
        <v>1.2049220489300241</v>
      </c>
      <c r="H88" s="12">
        <v>1.1391468094343749</v>
      </c>
      <c r="I88" s="12">
        <v>0.71604901689312528</v>
      </c>
      <c r="J88" s="12">
        <v>1.3661966421326499</v>
      </c>
      <c r="K88" s="12">
        <v>2.3151743753928109</v>
      </c>
    </row>
    <row r="89" spans="1:11" x14ac:dyDescent="0.25">
      <c r="A89" s="16" t="s">
        <v>113</v>
      </c>
      <c r="B89" s="12">
        <v>2.3123870676743636</v>
      </c>
      <c r="C89" s="12">
        <v>0.49489130512184476</v>
      </c>
      <c r="D89" s="12">
        <v>0.50433158734597461</v>
      </c>
      <c r="E89" s="12">
        <v>1.3020106948909147</v>
      </c>
      <c r="F89" s="12">
        <v>1.0442176484811316</v>
      </c>
      <c r="G89" s="12">
        <v>1.0831835753765555</v>
      </c>
      <c r="H89" s="12">
        <v>1.012431199565111</v>
      </c>
      <c r="I89" s="12">
        <v>0.53368636540656533</v>
      </c>
      <c r="J89" s="12">
        <v>0.48961966420508296</v>
      </c>
      <c r="K89" s="12">
        <v>0.50599355723804929</v>
      </c>
    </row>
    <row r="90" spans="1:11" x14ac:dyDescent="0.25">
      <c r="A90" s="16" t="s">
        <v>114</v>
      </c>
      <c r="B90" s="12">
        <v>2.2713603716051263</v>
      </c>
      <c r="C90" s="12">
        <v>0.47873644716908981</v>
      </c>
      <c r="D90" s="12">
        <v>0.92551239738920532</v>
      </c>
      <c r="E90" s="12">
        <v>1.8126768293742348</v>
      </c>
      <c r="F90" s="12">
        <v>1.7441651576352604</v>
      </c>
      <c r="G90" s="12">
        <v>1.3025147108342481</v>
      </c>
      <c r="H90" s="12">
        <v>1.2428499836855369</v>
      </c>
      <c r="I90" s="12">
        <v>0.86359603400092777</v>
      </c>
      <c r="J90" s="12">
        <v>2.1282458049233512</v>
      </c>
      <c r="K90" s="12">
        <v>3.841197504560101</v>
      </c>
    </row>
    <row r="91" spans="1:11" x14ac:dyDescent="0.25">
      <c r="A91" s="15" t="s">
        <v>115</v>
      </c>
      <c r="B91" s="12">
        <v>0.73458266909055325</v>
      </c>
      <c r="C91" s="12">
        <v>0.6061976488282993</v>
      </c>
      <c r="D91" s="12">
        <v>0.35501189632602248</v>
      </c>
      <c r="E91" s="12">
        <v>1.445036089392137</v>
      </c>
      <c r="F91" s="12">
        <v>1.0911896479331344</v>
      </c>
      <c r="G91" s="12">
        <v>0.73828623839500351</v>
      </c>
      <c r="H91" s="12">
        <v>1.1742215996317942</v>
      </c>
      <c r="I91" s="12">
        <v>1.637505318449455</v>
      </c>
      <c r="J91" s="12">
        <v>0.79449560286222853</v>
      </c>
      <c r="K91" s="12">
        <v>0.76504213241424612</v>
      </c>
    </row>
    <row r="92" spans="1:11" x14ac:dyDescent="0.25">
      <c r="A92" s="16" t="s">
        <v>116</v>
      </c>
      <c r="B92" s="12">
        <v>0.55953444987781242</v>
      </c>
      <c r="C92" s="12">
        <v>0.19127979570687748</v>
      </c>
      <c r="D92" s="12">
        <v>0.54749553148837649</v>
      </c>
      <c r="E92" s="12" t="s">
        <v>139</v>
      </c>
      <c r="F92" s="12">
        <v>0.49103474421373239</v>
      </c>
      <c r="G92" s="12" t="s">
        <v>139</v>
      </c>
      <c r="H92" s="12">
        <v>0.33550033434271975</v>
      </c>
      <c r="I92" s="12">
        <v>0.61538353906781584</v>
      </c>
      <c r="J92" s="12">
        <v>0.45203845759171574</v>
      </c>
      <c r="K92" s="12">
        <v>0.30054165396139365</v>
      </c>
    </row>
    <row r="93" spans="1:11" x14ac:dyDescent="0.25">
      <c r="A93" s="16" t="s">
        <v>117</v>
      </c>
      <c r="B93" s="12" t="s">
        <v>139</v>
      </c>
      <c r="C93" s="12">
        <v>2.0562769877953753</v>
      </c>
      <c r="D93" s="12" t="s">
        <v>139</v>
      </c>
      <c r="E93" s="12">
        <v>2.0703333344502668</v>
      </c>
      <c r="F93" s="12" t="s">
        <v>139</v>
      </c>
      <c r="G93" s="12">
        <v>3.9766245309077912</v>
      </c>
      <c r="H93" s="12">
        <v>0.97999964085738489</v>
      </c>
      <c r="I93" s="12">
        <v>3.9771285104249103</v>
      </c>
      <c r="J93" s="12">
        <v>2.9220489583142673</v>
      </c>
      <c r="K93" s="12">
        <v>0.92035005372681733</v>
      </c>
    </row>
    <row r="94" spans="1:11" x14ac:dyDescent="0.25">
      <c r="A94" s="16" t="s">
        <v>118</v>
      </c>
      <c r="B94" s="12">
        <v>1.5375153569098801</v>
      </c>
      <c r="C94" s="12">
        <v>0.97677252951467697</v>
      </c>
      <c r="D94" s="12" t="s">
        <v>139</v>
      </c>
      <c r="E94" s="12">
        <v>5.4834347713684535</v>
      </c>
      <c r="F94" s="12">
        <v>3.3940454197508174</v>
      </c>
      <c r="G94" s="12">
        <v>1.3200607157992308</v>
      </c>
      <c r="H94" s="12">
        <v>3.3525355235271723</v>
      </c>
      <c r="I94" s="12">
        <v>3.5316993063746849</v>
      </c>
      <c r="J94" s="12">
        <v>0.83125473413626849</v>
      </c>
      <c r="K94" s="12">
        <v>1.8411149342530304</v>
      </c>
    </row>
    <row r="95" spans="1:11" x14ac:dyDescent="0.25">
      <c r="A95" s="15" t="s">
        <v>119</v>
      </c>
      <c r="B95" s="12">
        <v>0.21298823801326433</v>
      </c>
      <c r="C95" s="12">
        <v>0.10030424227486941</v>
      </c>
      <c r="D95" s="12">
        <v>0.19578618655004601</v>
      </c>
      <c r="E95" s="12">
        <v>0.18750597698407181</v>
      </c>
      <c r="F95" s="12">
        <v>0.18483160898633702</v>
      </c>
      <c r="G95" s="12">
        <v>0.35902028381822587</v>
      </c>
      <c r="H95" s="12">
        <v>0.17519153539862573</v>
      </c>
      <c r="I95" s="12">
        <v>0.33956844689964294</v>
      </c>
      <c r="J95" s="12">
        <v>0.1605330296947316</v>
      </c>
      <c r="K95" s="12">
        <v>0.155013587799717</v>
      </c>
    </row>
    <row r="96" spans="1:11" x14ac:dyDescent="0.25">
      <c r="A96" s="16" t="s">
        <v>120</v>
      </c>
      <c r="B96" s="12" t="s">
        <v>139</v>
      </c>
      <c r="C96" s="12" t="s">
        <v>139</v>
      </c>
      <c r="D96" s="12">
        <v>0.16453741822115073</v>
      </c>
      <c r="E96" s="12">
        <v>0.15875346628032158</v>
      </c>
      <c r="F96" s="12" t="s">
        <v>139</v>
      </c>
      <c r="G96" s="12" t="s">
        <v>139</v>
      </c>
      <c r="H96" s="12">
        <v>0.14574179332838333</v>
      </c>
      <c r="I96" s="12">
        <v>0.28854197326695535</v>
      </c>
      <c r="J96" s="12">
        <v>0.26936864063618932</v>
      </c>
      <c r="K96" s="12" t="s">
        <v>139</v>
      </c>
    </row>
    <row r="97" spans="1:11" x14ac:dyDescent="0.25">
      <c r="A97" s="16" t="s">
        <v>121</v>
      </c>
      <c r="B97" s="12" t="s">
        <v>139</v>
      </c>
      <c r="C97" s="12" t="s">
        <v>139</v>
      </c>
      <c r="D97" s="12" t="s">
        <v>139</v>
      </c>
      <c r="E97" s="12" t="s">
        <v>139</v>
      </c>
      <c r="F97" s="12" t="s">
        <v>139</v>
      </c>
      <c r="G97" s="12" t="s">
        <v>139</v>
      </c>
      <c r="H97" s="12" t="s">
        <v>139</v>
      </c>
      <c r="I97" s="12" t="s">
        <v>139</v>
      </c>
      <c r="J97" s="12" t="s">
        <v>139</v>
      </c>
      <c r="K97" s="12" t="s">
        <v>139</v>
      </c>
    </row>
    <row r="98" spans="1:11" x14ac:dyDescent="0.25">
      <c r="A98" s="16" t="s">
        <v>122</v>
      </c>
      <c r="B98" s="12">
        <v>1.1651097947219959</v>
      </c>
      <c r="C98" s="12">
        <v>0.5091978133039271</v>
      </c>
      <c r="D98" s="12">
        <v>0.53130674348146212</v>
      </c>
      <c r="E98" s="12">
        <v>0.51066765384760338</v>
      </c>
      <c r="F98" s="12">
        <v>1.0953345873656171</v>
      </c>
      <c r="G98" s="12">
        <v>1.9159073894064547</v>
      </c>
      <c r="H98" s="12">
        <v>0.45702364163172443</v>
      </c>
      <c r="I98" s="12">
        <v>0.83972163168376923</v>
      </c>
      <c r="J98" s="12" t="s">
        <v>139</v>
      </c>
      <c r="K98" s="12">
        <v>0.82430796930238526</v>
      </c>
    </row>
    <row r="99" spans="1:11" x14ac:dyDescent="0.25">
      <c r="A99" s="15" t="s">
        <v>123</v>
      </c>
      <c r="B99" s="12">
        <v>0.2595497071999916</v>
      </c>
      <c r="C99" s="12">
        <v>0.24686713142410152</v>
      </c>
      <c r="D99" s="12">
        <v>0.11911307419100731</v>
      </c>
      <c r="E99" s="12">
        <v>5.8204279530002692E-2</v>
      </c>
      <c r="F99" s="12">
        <v>5.689762157835513E-2</v>
      </c>
      <c r="G99" s="12">
        <v>0.1084548774312777</v>
      </c>
      <c r="H99" s="12">
        <v>9.7934100516436043E-2</v>
      </c>
      <c r="I99" s="12">
        <v>4.6190908939921296E-2</v>
      </c>
      <c r="J99" s="12">
        <v>4.4474397723668589E-2</v>
      </c>
      <c r="K99" s="12">
        <v>4.2405229289875356E-2</v>
      </c>
    </row>
    <row r="100" spans="1:11" x14ac:dyDescent="0.25">
      <c r="A100" s="16" t="s">
        <v>124</v>
      </c>
      <c r="B100" s="12">
        <v>0.25982926778926163</v>
      </c>
      <c r="C100" s="12">
        <v>0.24017906892059365</v>
      </c>
      <c r="D100" s="12" t="s">
        <v>139</v>
      </c>
      <c r="E100" s="12" t="s">
        <v>139</v>
      </c>
      <c r="F100" s="12" t="s">
        <v>139</v>
      </c>
      <c r="G100" s="12" t="s">
        <v>139</v>
      </c>
      <c r="H100" s="12">
        <v>0.17932068013635835</v>
      </c>
      <c r="I100" s="12" t="s">
        <v>139</v>
      </c>
      <c r="J100" s="12" t="s">
        <v>139</v>
      </c>
      <c r="K100" s="12">
        <v>0.16083134565237542</v>
      </c>
    </row>
    <row r="101" spans="1:11" x14ac:dyDescent="0.25">
      <c r="A101" s="16" t="s">
        <v>125</v>
      </c>
      <c r="B101" s="12">
        <v>0.18682764446712319</v>
      </c>
      <c r="C101" s="12" t="s">
        <v>139</v>
      </c>
      <c r="D101" s="12" t="s">
        <v>139</v>
      </c>
      <c r="E101" s="12">
        <v>0.18802324172256712</v>
      </c>
      <c r="F101" s="12" t="s">
        <v>139</v>
      </c>
      <c r="G101" s="12">
        <v>0.18306557547301494</v>
      </c>
      <c r="H101" s="12">
        <v>0.15648472055414461</v>
      </c>
      <c r="I101" s="12">
        <v>0.14609389238924203</v>
      </c>
      <c r="J101" s="12" t="s">
        <v>139</v>
      </c>
      <c r="K101" s="12" t="s">
        <v>139</v>
      </c>
    </row>
    <row r="102" spans="1:11" x14ac:dyDescent="0.25">
      <c r="A102" s="16" t="s">
        <v>126</v>
      </c>
      <c r="B102" s="12">
        <v>0.45116437046696511</v>
      </c>
      <c r="C102" s="12">
        <v>0.43180563177496994</v>
      </c>
      <c r="D102" s="12">
        <v>0.3862243696292848</v>
      </c>
      <c r="E102" s="12" t="s">
        <v>139</v>
      </c>
      <c r="F102" s="12" t="s">
        <v>139</v>
      </c>
      <c r="G102" s="12">
        <v>0.42027828939641787</v>
      </c>
      <c r="H102" s="12" t="s">
        <v>139</v>
      </c>
      <c r="I102" s="12" t="s">
        <v>139</v>
      </c>
      <c r="J102" s="12" t="s">
        <v>139</v>
      </c>
      <c r="K102" s="12" t="s">
        <v>139</v>
      </c>
    </row>
    <row r="103" spans="1:11" x14ac:dyDescent="0.25">
      <c r="A103" s="16" t="s">
        <v>127</v>
      </c>
      <c r="B103" s="12">
        <v>0.25039995125715514</v>
      </c>
      <c r="C103" s="12">
        <v>0.46748296981686416</v>
      </c>
      <c r="D103" s="12">
        <v>0.22705532242260715</v>
      </c>
      <c r="E103" s="12" t="s">
        <v>139</v>
      </c>
      <c r="F103" s="12">
        <v>0.21232452602501153</v>
      </c>
      <c r="G103" s="12" t="s">
        <v>139</v>
      </c>
      <c r="H103" s="12" t="s">
        <v>139</v>
      </c>
      <c r="I103" s="12" t="s">
        <v>139</v>
      </c>
      <c r="J103" s="12">
        <v>0.1401161708789008</v>
      </c>
      <c r="K103" s="12" t="s">
        <v>139</v>
      </c>
    </row>
    <row r="104" spans="1:11" x14ac:dyDescent="0.25">
      <c r="A104" s="15" t="s">
        <v>128</v>
      </c>
      <c r="B104" s="12">
        <v>2.2217640827190159</v>
      </c>
      <c r="C104" s="12">
        <v>3.4779159465224332</v>
      </c>
      <c r="D104" s="12">
        <v>0.82022333778324641</v>
      </c>
      <c r="E104" s="12">
        <v>2.0135873363256063</v>
      </c>
      <c r="F104" s="12">
        <v>0.47806168406111543</v>
      </c>
      <c r="G104" s="12">
        <v>2.1766453960728085</v>
      </c>
      <c r="H104" s="12" t="s">
        <v>139</v>
      </c>
      <c r="I104" s="12">
        <v>2.3151406786728752</v>
      </c>
      <c r="J104" s="12">
        <v>1.1128756718784079</v>
      </c>
      <c r="K104" s="12">
        <v>2.2620361429019047</v>
      </c>
    </row>
    <row r="105" spans="1:11" x14ac:dyDescent="0.25">
      <c r="A105" s="16" t="s">
        <v>129</v>
      </c>
      <c r="B105" s="12">
        <v>2.7658453896651256</v>
      </c>
      <c r="C105" s="12" t="s">
        <v>139</v>
      </c>
      <c r="D105" s="12" t="s">
        <v>139</v>
      </c>
      <c r="E105" s="12" t="s">
        <v>139</v>
      </c>
      <c r="F105" s="12" t="s">
        <v>139</v>
      </c>
      <c r="G105" s="12" t="s">
        <v>139</v>
      </c>
      <c r="H105" s="12" t="s">
        <v>139</v>
      </c>
      <c r="I105" s="12">
        <v>2.5116340412546085</v>
      </c>
      <c r="J105" s="12" t="s">
        <v>139</v>
      </c>
      <c r="K105" s="12">
        <v>2.7343441321413802</v>
      </c>
    </row>
    <row r="106" spans="1:11" x14ac:dyDescent="0.25">
      <c r="A106" s="16" t="s">
        <v>130</v>
      </c>
      <c r="B106" s="12">
        <v>2.4280213531074262</v>
      </c>
      <c r="C106" s="12">
        <v>2.228363733821229</v>
      </c>
      <c r="D106" s="12" t="s">
        <v>139</v>
      </c>
      <c r="E106" s="12">
        <v>2.0910771653667188</v>
      </c>
      <c r="F106" s="12" t="s">
        <v>139</v>
      </c>
      <c r="G106" s="12" t="s">
        <v>139</v>
      </c>
      <c r="H106" s="12" t="s">
        <v>139</v>
      </c>
      <c r="I106" s="12">
        <v>2.1626320564149148</v>
      </c>
      <c r="J106" s="12" t="s">
        <v>139</v>
      </c>
      <c r="K106" s="12">
        <v>3.8667798727365432</v>
      </c>
    </row>
    <row r="107" spans="1:11" x14ac:dyDescent="0.25">
      <c r="A107" s="16" t="s">
        <v>131</v>
      </c>
      <c r="B107" s="12">
        <v>2.4515953354951887</v>
      </c>
      <c r="C107" s="12">
        <v>5.6260287752786109</v>
      </c>
      <c r="D107" s="12">
        <v>1.506628502518673</v>
      </c>
      <c r="E107" s="12">
        <v>2.9652837242257299</v>
      </c>
      <c r="F107" s="12">
        <v>0.93297081065018295</v>
      </c>
      <c r="G107" s="12">
        <v>4.1994493463259595</v>
      </c>
      <c r="H107" s="12" t="s">
        <v>139</v>
      </c>
      <c r="I107" s="12">
        <v>2.6753005722459631</v>
      </c>
      <c r="J107" s="12">
        <v>1.9484503071804922</v>
      </c>
      <c r="K107" s="12">
        <v>2.0086246425179133</v>
      </c>
    </row>
    <row r="108" spans="1:11" x14ac:dyDescent="0.25">
      <c r="A108" s="16" t="s">
        <v>132</v>
      </c>
      <c r="B108" s="12" t="s">
        <v>139</v>
      </c>
      <c r="C108" s="12" t="s">
        <v>139</v>
      </c>
      <c r="D108" s="12" t="s">
        <v>139</v>
      </c>
      <c r="E108" s="12" t="s">
        <v>139</v>
      </c>
      <c r="F108" s="12" t="s">
        <v>139</v>
      </c>
      <c r="G108" s="12" t="s">
        <v>139</v>
      </c>
      <c r="H108" s="12" t="s">
        <v>139</v>
      </c>
      <c r="I108" s="12" t="s">
        <v>139</v>
      </c>
      <c r="J108" s="12" t="s">
        <v>139</v>
      </c>
      <c r="K108" s="12" t="s">
        <v>139</v>
      </c>
    </row>
    <row r="109" spans="1:11" x14ac:dyDescent="0.25">
      <c r="A109" s="15" t="s">
        <v>133</v>
      </c>
      <c r="B109" s="12">
        <v>0.84634928154705191</v>
      </c>
      <c r="C109" s="12">
        <v>0.59470163533815668</v>
      </c>
      <c r="D109" s="12">
        <v>0.41701548551286977</v>
      </c>
      <c r="E109" s="12">
        <v>1.1718303924429057</v>
      </c>
      <c r="F109" s="12">
        <v>0.65562605545568009</v>
      </c>
      <c r="G109" s="12">
        <v>0.56871076857466751</v>
      </c>
      <c r="H109" s="12">
        <v>0.57647078265682006</v>
      </c>
      <c r="I109" s="12">
        <v>1.5360825949686465</v>
      </c>
      <c r="J109" s="12">
        <v>1.1313102835242534</v>
      </c>
      <c r="K109" s="12">
        <v>1.2541355975996133</v>
      </c>
    </row>
    <row r="110" spans="1:11" x14ac:dyDescent="0.25">
      <c r="A110" s="16" t="s">
        <v>134</v>
      </c>
      <c r="B110" s="12">
        <v>0.9423602759647417</v>
      </c>
      <c r="C110" s="12">
        <v>1.2943003161972741</v>
      </c>
      <c r="D110" s="12">
        <v>0.90135671438601939</v>
      </c>
      <c r="E110" s="12">
        <v>2.2019108716043725</v>
      </c>
      <c r="F110" s="12">
        <v>1.3694583429760188</v>
      </c>
      <c r="G110" s="12">
        <v>1.2471846099616801</v>
      </c>
      <c r="H110" s="12">
        <v>1.2679246900894365</v>
      </c>
      <c r="I110" s="12">
        <v>3.1868001042924528</v>
      </c>
      <c r="J110" s="12">
        <v>2.0055865322521278</v>
      </c>
      <c r="K110" s="12">
        <v>1.5864275321062262</v>
      </c>
    </row>
    <row r="111" spans="1:11" x14ac:dyDescent="0.25">
      <c r="A111" s="16" t="s">
        <v>135</v>
      </c>
      <c r="B111" s="12">
        <v>0.39126694882868679</v>
      </c>
      <c r="C111" s="12" t="s">
        <v>139</v>
      </c>
      <c r="D111" s="12" t="s">
        <v>139</v>
      </c>
      <c r="E111" s="12">
        <v>0.35574648534060943</v>
      </c>
      <c r="F111" s="12" t="s">
        <v>139</v>
      </c>
      <c r="G111" s="12" t="s">
        <v>139</v>
      </c>
      <c r="H111" s="12" t="s">
        <v>139</v>
      </c>
      <c r="I111" s="12" t="s">
        <v>139</v>
      </c>
      <c r="J111" s="12">
        <v>0.35995157236430719</v>
      </c>
      <c r="K111" s="12">
        <v>0.98789763913399509</v>
      </c>
    </row>
    <row r="112" spans="1:11" x14ac:dyDescent="0.25">
      <c r="A112" s="16" t="s">
        <v>136</v>
      </c>
      <c r="B112" s="12">
        <v>20.811328930543443</v>
      </c>
      <c r="C112" s="12" t="s">
        <v>139</v>
      </c>
      <c r="D112" s="12" t="s">
        <v>139</v>
      </c>
      <c r="E112" s="12" t="s">
        <v>139</v>
      </c>
      <c r="F112" s="12" t="s">
        <v>139</v>
      </c>
      <c r="G112" s="12" t="s">
        <v>139</v>
      </c>
      <c r="H112" s="12" t="s">
        <v>139</v>
      </c>
      <c r="I112" s="12" t="s">
        <v>139</v>
      </c>
      <c r="J112" s="12" t="s">
        <v>139</v>
      </c>
      <c r="K112" s="12" t="s">
        <v>139</v>
      </c>
    </row>
    <row r="113" spans="1:11" x14ac:dyDescent="0.25">
      <c r="A113" s="15" t="s">
        <v>137</v>
      </c>
      <c r="B113" s="12">
        <v>1.6045600877900801</v>
      </c>
      <c r="C113" s="12">
        <v>1.5742354229488982</v>
      </c>
      <c r="D113" s="12">
        <v>1.1447014519165775</v>
      </c>
      <c r="E113" s="12">
        <v>1.496903632474321</v>
      </c>
      <c r="F113" s="12">
        <v>1.5731601869529441</v>
      </c>
      <c r="G113" s="12">
        <v>1.329553386443767</v>
      </c>
      <c r="H113" s="12">
        <v>1.4423770894220294</v>
      </c>
      <c r="I113" s="12">
        <v>1.4228918710384446</v>
      </c>
      <c r="J113" s="12">
        <v>1.3298619446768893</v>
      </c>
      <c r="K113" s="12">
        <v>1.5175253744207438</v>
      </c>
    </row>
  </sheetData>
  <hyperlinks>
    <hyperlink ref="A2" location="'Cover page'!A1" display="Return to Cover page" xr:uid="{326A8829-294F-48D9-BA16-8D77CF05FF5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AEA4C-3F8C-42E9-9A6E-7B66A85D2932}">
  <dimension ref="A1:K113"/>
  <sheetViews>
    <sheetView zoomScale="85" zoomScaleNormal="85" workbookViewId="0">
      <selection activeCell="B2" sqref="B2"/>
    </sheetView>
  </sheetViews>
  <sheetFormatPr defaultRowHeight="15" x14ac:dyDescent="0.25"/>
  <cols>
    <col min="1" max="1" width="115.14062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page'!$A$19</f>
        <v>Table 1.3. Fatalities (count) by Industry (ANZSIC Subdivision), 10 years (financial) to 2024-25</v>
      </c>
    </row>
    <row r="2" spans="1:11" ht="15.75" thickTop="1" x14ac:dyDescent="0.25">
      <c r="A2" s="11" t="s">
        <v>18</v>
      </c>
    </row>
    <row r="3" spans="1:11" hidden="1" x14ac:dyDescent="0.25">
      <c r="A3" s="1" t="s">
        <v>140</v>
      </c>
      <c r="B3" t="s" vm="2">
        <v>20</v>
      </c>
    </row>
    <row r="4" spans="1:11" hidden="1" x14ac:dyDescent="0.25">
      <c r="A4" s="1" t="s">
        <v>21</v>
      </c>
      <c r="B4" t="s" vm="3">
        <v>22</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5" t="s">
        <v>32</v>
      </c>
      <c r="B8" s="13">
        <v>61</v>
      </c>
      <c r="C8" s="13">
        <v>41</v>
      </c>
      <c r="D8" s="13">
        <v>47</v>
      </c>
      <c r="E8" s="13">
        <v>41</v>
      </c>
      <c r="F8" s="13">
        <v>38</v>
      </c>
      <c r="G8" s="13">
        <v>37</v>
      </c>
      <c r="H8" s="13">
        <v>48</v>
      </c>
      <c r="I8" s="13">
        <v>34</v>
      </c>
      <c r="J8" s="13">
        <v>31</v>
      </c>
      <c r="K8" s="13">
        <v>38</v>
      </c>
    </row>
    <row r="9" spans="1:11" x14ac:dyDescent="0.25">
      <c r="A9" s="16" t="s">
        <v>33</v>
      </c>
      <c r="B9" s="13">
        <v>48</v>
      </c>
      <c r="C9" s="13">
        <v>31</v>
      </c>
      <c r="D9" s="13">
        <v>36</v>
      </c>
      <c r="E9" s="13">
        <v>32</v>
      </c>
      <c r="F9" s="13">
        <v>35</v>
      </c>
      <c r="G9" s="13">
        <v>32</v>
      </c>
      <c r="H9" s="13">
        <v>37</v>
      </c>
      <c r="I9" s="13">
        <v>31</v>
      </c>
      <c r="J9" s="13">
        <v>25</v>
      </c>
      <c r="K9" s="13">
        <v>34</v>
      </c>
    </row>
    <row r="10" spans="1:11" x14ac:dyDescent="0.25">
      <c r="A10" s="16" t="s">
        <v>34</v>
      </c>
      <c r="B10" s="13">
        <v>0</v>
      </c>
      <c r="C10" s="13">
        <v>0</v>
      </c>
      <c r="D10" s="13">
        <v>0</v>
      </c>
      <c r="E10" s="13">
        <v>0</v>
      </c>
      <c r="F10" s="13">
        <v>0</v>
      </c>
      <c r="G10" s="13">
        <v>0</v>
      </c>
      <c r="H10" s="13">
        <v>0</v>
      </c>
      <c r="I10" s="13">
        <v>0</v>
      </c>
      <c r="J10" s="13">
        <v>0</v>
      </c>
      <c r="K10" s="13">
        <v>0</v>
      </c>
    </row>
    <row r="11" spans="1:11" x14ac:dyDescent="0.25">
      <c r="A11" s="16" t="s">
        <v>35</v>
      </c>
      <c r="B11" s="13">
        <v>4</v>
      </c>
      <c r="C11" s="13">
        <v>4</v>
      </c>
      <c r="D11" s="13">
        <v>2</v>
      </c>
      <c r="E11" s="13">
        <v>4</v>
      </c>
      <c r="F11" s="13">
        <v>0</v>
      </c>
      <c r="G11" s="13">
        <v>1</v>
      </c>
      <c r="H11" s="13">
        <v>2</v>
      </c>
      <c r="I11" s="13">
        <v>0</v>
      </c>
      <c r="J11" s="13">
        <v>2</v>
      </c>
      <c r="K11" s="13">
        <v>0</v>
      </c>
    </row>
    <row r="12" spans="1:11" x14ac:dyDescent="0.25">
      <c r="A12" s="16" t="s">
        <v>36</v>
      </c>
      <c r="B12" s="13">
        <v>8</v>
      </c>
      <c r="C12" s="13">
        <v>2</v>
      </c>
      <c r="D12" s="13">
        <v>6</v>
      </c>
      <c r="E12" s="13">
        <v>4</v>
      </c>
      <c r="F12" s="13">
        <v>1</v>
      </c>
      <c r="G12" s="13">
        <v>2</v>
      </c>
      <c r="H12" s="13">
        <v>3</v>
      </c>
      <c r="I12" s="13">
        <v>0</v>
      </c>
      <c r="J12" s="13">
        <v>0</v>
      </c>
      <c r="K12" s="13">
        <v>1</v>
      </c>
    </row>
    <row r="13" spans="1:11" x14ac:dyDescent="0.25">
      <c r="A13" s="16" t="s">
        <v>37</v>
      </c>
      <c r="B13" s="13">
        <v>1</v>
      </c>
      <c r="C13" s="13">
        <v>4</v>
      </c>
      <c r="D13" s="13">
        <v>3</v>
      </c>
      <c r="E13" s="13">
        <v>1</v>
      </c>
      <c r="F13" s="13">
        <v>2</v>
      </c>
      <c r="G13" s="13">
        <v>2</v>
      </c>
      <c r="H13" s="13">
        <v>6</v>
      </c>
      <c r="I13" s="13">
        <v>3</v>
      </c>
      <c r="J13" s="13">
        <v>4</v>
      </c>
      <c r="K13" s="13">
        <v>3</v>
      </c>
    </row>
    <row r="14" spans="1:11" x14ac:dyDescent="0.25">
      <c r="A14" s="15" t="s">
        <v>38</v>
      </c>
      <c r="B14" s="13">
        <v>7</v>
      </c>
      <c r="C14" s="13">
        <v>5</v>
      </c>
      <c r="D14" s="13">
        <v>6</v>
      </c>
      <c r="E14" s="13">
        <v>7</v>
      </c>
      <c r="F14" s="13">
        <v>7</v>
      </c>
      <c r="G14" s="13">
        <v>5</v>
      </c>
      <c r="H14" s="13">
        <v>8</v>
      </c>
      <c r="I14" s="13">
        <v>10</v>
      </c>
      <c r="J14" s="13">
        <v>3</v>
      </c>
      <c r="K14" s="13">
        <v>10</v>
      </c>
    </row>
    <row r="15" spans="1:11" x14ac:dyDescent="0.25">
      <c r="A15" s="16" t="s">
        <v>39</v>
      </c>
      <c r="B15" s="13">
        <v>0</v>
      </c>
      <c r="C15" s="13">
        <v>0</v>
      </c>
      <c r="D15" s="13">
        <v>2</v>
      </c>
      <c r="E15" s="13">
        <v>2</v>
      </c>
      <c r="F15" s="13">
        <v>3</v>
      </c>
      <c r="G15" s="13">
        <v>0</v>
      </c>
      <c r="H15" s="13">
        <v>3</v>
      </c>
      <c r="I15" s="13">
        <v>0</v>
      </c>
      <c r="J15" s="13">
        <v>1</v>
      </c>
      <c r="K15" s="13">
        <v>4</v>
      </c>
    </row>
    <row r="16" spans="1:11" x14ac:dyDescent="0.25">
      <c r="A16" s="16" t="s">
        <v>40</v>
      </c>
      <c r="B16" s="13">
        <v>0</v>
      </c>
      <c r="C16" s="13">
        <v>0</v>
      </c>
      <c r="D16" s="13">
        <v>1</v>
      </c>
      <c r="E16" s="13">
        <v>0</v>
      </c>
      <c r="F16" s="13">
        <v>0</v>
      </c>
      <c r="G16" s="13">
        <v>0</v>
      </c>
      <c r="H16" s="13">
        <v>0</v>
      </c>
      <c r="I16" s="13">
        <v>1</v>
      </c>
      <c r="J16" s="13">
        <v>0</v>
      </c>
      <c r="K16" s="13">
        <v>0</v>
      </c>
    </row>
    <row r="17" spans="1:11" x14ac:dyDescent="0.25">
      <c r="A17" s="16" t="s">
        <v>41</v>
      </c>
      <c r="B17" s="13">
        <v>5</v>
      </c>
      <c r="C17" s="13">
        <v>3</v>
      </c>
      <c r="D17" s="13">
        <v>1</v>
      </c>
      <c r="E17" s="13">
        <v>1</v>
      </c>
      <c r="F17" s="13">
        <v>3</v>
      </c>
      <c r="G17" s="13">
        <v>2</v>
      </c>
      <c r="H17" s="13">
        <v>3</v>
      </c>
      <c r="I17" s="13">
        <v>5</v>
      </c>
      <c r="J17" s="13">
        <v>1</v>
      </c>
      <c r="K17" s="13">
        <v>1</v>
      </c>
    </row>
    <row r="18" spans="1:11" x14ac:dyDescent="0.25">
      <c r="A18" s="16" t="s">
        <v>42</v>
      </c>
      <c r="B18" s="13">
        <v>2</v>
      </c>
      <c r="C18" s="13">
        <v>2</v>
      </c>
      <c r="D18" s="13">
        <v>0</v>
      </c>
      <c r="E18" s="13">
        <v>3</v>
      </c>
      <c r="F18" s="13">
        <v>1</v>
      </c>
      <c r="G18" s="13">
        <v>2</v>
      </c>
      <c r="H18" s="13">
        <v>1</v>
      </c>
      <c r="I18" s="13">
        <v>2</v>
      </c>
      <c r="J18" s="13">
        <v>0</v>
      </c>
      <c r="K18" s="13">
        <v>2</v>
      </c>
    </row>
    <row r="19" spans="1:11" x14ac:dyDescent="0.25">
      <c r="A19" s="16" t="s">
        <v>43</v>
      </c>
      <c r="B19" s="13">
        <v>0</v>
      </c>
      <c r="C19" s="13">
        <v>0</v>
      </c>
      <c r="D19" s="13">
        <v>2</v>
      </c>
      <c r="E19" s="13">
        <v>1</v>
      </c>
      <c r="F19" s="13">
        <v>0</v>
      </c>
      <c r="G19" s="13">
        <v>1</v>
      </c>
      <c r="H19" s="13">
        <v>1</v>
      </c>
      <c r="I19" s="13">
        <v>2</v>
      </c>
      <c r="J19" s="13">
        <v>1</v>
      </c>
      <c r="K19" s="13">
        <v>3</v>
      </c>
    </row>
    <row r="20" spans="1:11" x14ac:dyDescent="0.25">
      <c r="A20" s="15" t="s">
        <v>44</v>
      </c>
      <c r="B20" s="13">
        <v>12</v>
      </c>
      <c r="C20" s="13">
        <v>8</v>
      </c>
      <c r="D20" s="13">
        <v>12</v>
      </c>
      <c r="E20" s="13">
        <v>12</v>
      </c>
      <c r="F20" s="13">
        <v>17</v>
      </c>
      <c r="G20" s="13">
        <v>14</v>
      </c>
      <c r="H20" s="13">
        <v>17</v>
      </c>
      <c r="I20" s="13">
        <v>11</v>
      </c>
      <c r="J20" s="13">
        <v>7</v>
      </c>
      <c r="K20" s="13">
        <v>12</v>
      </c>
    </row>
    <row r="21" spans="1:11" x14ac:dyDescent="0.25">
      <c r="A21" s="16" t="s">
        <v>45</v>
      </c>
      <c r="B21" s="13">
        <v>1</v>
      </c>
      <c r="C21" s="13">
        <v>1</v>
      </c>
      <c r="D21" s="13">
        <v>1</v>
      </c>
      <c r="E21" s="13">
        <v>0</v>
      </c>
      <c r="F21" s="13">
        <v>4</v>
      </c>
      <c r="G21" s="13">
        <v>3</v>
      </c>
      <c r="H21" s="13">
        <v>4</v>
      </c>
      <c r="I21" s="13">
        <v>2</v>
      </c>
      <c r="J21" s="13">
        <v>2</v>
      </c>
      <c r="K21" s="13">
        <v>1</v>
      </c>
    </row>
    <row r="22" spans="1:11" x14ac:dyDescent="0.25">
      <c r="A22" s="16" t="s">
        <v>46</v>
      </c>
      <c r="B22" s="13">
        <v>1</v>
      </c>
      <c r="C22" s="13">
        <v>0</v>
      </c>
      <c r="D22" s="13">
        <v>1</v>
      </c>
      <c r="E22" s="13">
        <v>0</v>
      </c>
      <c r="F22" s="13">
        <v>0</v>
      </c>
      <c r="G22" s="13">
        <v>0</v>
      </c>
      <c r="H22" s="13">
        <v>1</v>
      </c>
      <c r="I22" s="13">
        <v>0</v>
      </c>
      <c r="J22" s="13">
        <v>0</v>
      </c>
      <c r="K22" s="13">
        <v>0</v>
      </c>
    </row>
    <row r="23" spans="1:11" x14ac:dyDescent="0.25">
      <c r="A23" s="16" t="s">
        <v>47</v>
      </c>
      <c r="B23" s="13">
        <v>1</v>
      </c>
      <c r="C23" s="13">
        <v>0</v>
      </c>
      <c r="D23" s="13">
        <v>0</v>
      </c>
      <c r="E23" s="13">
        <v>0</v>
      </c>
      <c r="F23" s="13">
        <v>0</v>
      </c>
      <c r="G23" s="13">
        <v>0</v>
      </c>
      <c r="H23" s="13">
        <v>0</v>
      </c>
      <c r="I23" s="13">
        <v>0</v>
      </c>
      <c r="J23" s="13">
        <v>0</v>
      </c>
      <c r="K23" s="13">
        <v>0</v>
      </c>
    </row>
    <row r="24" spans="1:11" x14ac:dyDescent="0.25">
      <c r="A24" s="16" t="s">
        <v>48</v>
      </c>
      <c r="B24" s="13">
        <v>0</v>
      </c>
      <c r="C24" s="13">
        <v>1</v>
      </c>
      <c r="D24" s="13">
        <v>1</v>
      </c>
      <c r="E24" s="13">
        <v>1</v>
      </c>
      <c r="F24" s="13">
        <v>5</v>
      </c>
      <c r="G24" s="13">
        <v>1</v>
      </c>
      <c r="H24" s="13">
        <v>2</v>
      </c>
      <c r="I24" s="13">
        <v>1</v>
      </c>
      <c r="J24" s="13">
        <v>0</v>
      </c>
      <c r="K24" s="13">
        <v>1</v>
      </c>
    </row>
    <row r="25" spans="1:11" x14ac:dyDescent="0.25">
      <c r="A25" s="16" t="s">
        <v>49</v>
      </c>
      <c r="B25" s="13">
        <v>0</v>
      </c>
      <c r="C25" s="13">
        <v>0</v>
      </c>
      <c r="D25" s="13">
        <v>2</v>
      </c>
      <c r="E25" s="13">
        <v>0</v>
      </c>
      <c r="F25" s="13">
        <v>0</v>
      </c>
      <c r="G25" s="13">
        <v>0</v>
      </c>
      <c r="H25" s="13">
        <v>0</v>
      </c>
      <c r="I25" s="13">
        <v>0</v>
      </c>
      <c r="J25" s="13">
        <v>0</v>
      </c>
      <c r="K25" s="13">
        <v>0</v>
      </c>
    </row>
    <row r="26" spans="1:11" x14ac:dyDescent="0.25">
      <c r="A26" s="16" t="s">
        <v>50</v>
      </c>
      <c r="B26" s="13">
        <v>0</v>
      </c>
      <c r="C26" s="13">
        <v>0</v>
      </c>
      <c r="D26" s="13">
        <v>0</v>
      </c>
      <c r="E26" s="13">
        <v>0</v>
      </c>
      <c r="F26" s="13">
        <v>0</v>
      </c>
      <c r="G26" s="13">
        <v>0</v>
      </c>
      <c r="H26" s="13">
        <v>0</v>
      </c>
      <c r="I26" s="13">
        <v>0</v>
      </c>
      <c r="J26" s="13">
        <v>1</v>
      </c>
      <c r="K26" s="13">
        <v>0</v>
      </c>
    </row>
    <row r="27" spans="1:11" x14ac:dyDescent="0.25">
      <c r="A27" s="16" t="s">
        <v>51</v>
      </c>
      <c r="B27" s="13">
        <v>0</v>
      </c>
      <c r="C27" s="13">
        <v>0</v>
      </c>
      <c r="D27" s="13">
        <v>0</v>
      </c>
      <c r="E27" s="13">
        <v>0</v>
      </c>
      <c r="F27" s="13">
        <v>0</v>
      </c>
      <c r="G27" s="13">
        <v>0</v>
      </c>
      <c r="H27" s="13">
        <v>0</v>
      </c>
      <c r="I27" s="13">
        <v>0</v>
      </c>
      <c r="J27" s="13">
        <v>0</v>
      </c>
      <c r="K27" s="13">
        <v>0</v>
      </c>
    </row>
    <row r="28" spans="1:11" x14ac:dyDescent="0.25">
      <c r="A28" s="16" t="s">
        <v>52</v>
      </c>
      <c r="B28" s="13">
        <v>1</v>
      </c>
      <c r="C28" s="13">
        <v>0</v>
      </c>
      <c r="D28" s="13">
        <v>2</v>
      </c>
      <c r="E28" s="13">
        <v>0</v>
      </c>
      <c r="F28" s="13">
        <v>1</v>
      </c>
      <c r="G28" s="13">
        <v>1</v>
      </c>
      <c r="H28" s="13">
        <v>0</v>
      </c>
      <c r="I28" s="13">
        <v>1</v>
      </c>
      <c r="J28" s="13">
        <v>1</v>
      </c>
      <c r="K28" s="13">
        <v>0</v>
      </c>
    </row>
    <row r="29" spans="1:11" x14ac:dyDescent="0.25">
      <c r="A29" s="16" t="s">
        <v>53</v>
      </c>
      <c r="B29" s="13">
        <v>0</v>
      </c>
      <c r="C29" s="13">
        <v>0</v>
      </c>
      <c r="D29" s="13">
        <v>1</v>
      </c>
      <c r="E29" s="13">
        <v>1</v>
      </c>
      <c r="F29" s="13">
        <v>0</v>
      </c>
      <c r="G29" s="13">
        <v>0</v>
      </c>
      <c r="H29" s="13">
        <v>1</v>
      </c>
      <c r="I29" s="13">
        <v>1</v>
      </c>
      <c r="J29" s="13">
        <v>1</v>
      </c>
      <c r="K29" s="13">
        <v>0</v>
      </c>
    </row>
    <row r="30" spans="1:11" x14ac:dyDescent="0.25">
      <c r="A30" s="16" t="s">
        <v>54</v>
      </c>
      <c r="B30" s="13">
        <v>2</v>
      </c>
      <c r="C30" s="13">
        <v>2</v>
      </c>
      <c r="D30" s="13">
        <v>2</v>
      </c>
      <c r="E30" s="13">
        <v>3</v>
      </c>
      <c r="F30" s="13">
        <v>1</v>
      </c>
      <c r="G30" s="13">
        <v>0</v>
      </c>
      <c r="H30" s="13">
        <v>2</v>
      </c>
      <c r="I30" s="13">
        <v>0</v>
      </c>
      <c r="J30" s="13">
        <v>1</v>
      </c>
      <c r="K30" s="13">
        <v>3</v>
      </c>
    </row>
    <row r="31" spans="1:11" x14ac:dyDescent="0.25">
      <c r="A31" s="16" t="s">
        <v>55</v>
      </c>
      <c r="B31" s="13">
        <v>1</v>
      </c>
      <c r="C31" s="13">
        <v>1</v>
      </c>
      <c r="D31" s="13">
        <v>0</v>
      </c>
      <c r="E31" s="13">
        <v>0</v>
      </c>
      <c r="F31" s="13">
        <v>1</v>
      </c>
      <c r="G31" s="13">
        <v>0</v>
      </c>
      <c r="H31" s="13">
        <v>1</v>
      </c>
      <c r="I31" s="13">
        <v>1</v>
      </c>
      <c r="J31" s="13">
        <v>0</v>
      </c>
      <c r="K31" s="13">
        <v>0</v>
      </c>
    </row>
    <row r="32" spans="1:11" x14ac:dyDescent="0.25">
      <c r="A32" s="16" t="s">
        <v>56</v>
      </c>
      <c r="B32" s="13">
        <v>3</v>
      </c>
      <c r="C32" s="13">
        <v>2</v>
      </c>
      <c r="D32" s="13">
        <v>1</v>
      </c>
      <c r="E32" s="13">
        <v>0</v>
      </c>
      <c r="F32" s="13">
        <v>3</v>
      </c>
      <c r="G32" s="13">
        <v>5</v>
      </c>
      <c r="H32" s="13">
        <v>1</v>
      </c>
      <c r="I32" s="13">
        <v>3</v>
      </c>
      <c r="J32" s="13">
        <v>1</v>
      </c>
      <c r="K32" s="13">
        <v>3</v>
      </c>
    </row>
    <row r="33" spans="1:11" x14ac:dyDescent="0.25">
      <c r="A33" s="16" t="s">
        <v>57</v>
      </c>
      <c r="B33" s="13">
        <v>1</v>
      </c>
      <c r="C33" s="13">
        <v>0</v>
      </c>
      <c r="D33" s="13">
        <v>0</v>
      </c>
      <c r="E33" s="13">
        <v>4</v>
      </c>
      <c r="F33" s="13">
        <v>1</v>
      </c>
      <c r="G33" s="13">
        <v>2</v>
      </c>
      <c r="H33" s="13">
        <v>3</v>
      </c>
      <c r="I33" s="13">
        <v>0</v>
      </c>
      <c r="J33" s="13">
        <v>0</v>
      </c>
      <c r="K33" s="13">
        <v>3</v>
      </c>
    </row>
    <row r="34" spans="1:11" x14ac:dyDescent="0.25">
      <c r="A34" s="16" t="s">
        <v>58</v>
      </c>
      <c r="B34" s="13">
        <v>1</v>
      </c>
      <c r="C34" s="13">
        <v>1</v>
      </c>
      <c r="D34" s="13">
        <v>1</v>
      </c>
      <c r="E34" s="13">
        <v>3</v>
      </c>
      <c r="F34" s="13">
        <v>0</v>
      </c>
      <c r="G34" s="13">
        <v>1</v>
      </c>
      <c r="H34" s="13">
        <v>2</v>
      </c>
      <c r="I34" s="13">
        <v>1</v>
      </c>
      <c r="J34" s="13">
        <v>0</v>
      </c>
      <c r="K34" s="13">
        <v>1</v>
      </c>
    </row>
    <row r="35" spans="1:11" x14ac:dyDescent="0.25">
      <c r="A35" s="16" t="s">
        <v>59</v>
      </c>
      <c r="B35" s="13">
        <v>0</v>
      </c>
      <c r="C35" s="13">
        <v>0</v>
      </c>
      <c r="D35" s="13">
        <v>0</v>
      </c>
      <c r="E35" s="13">
        <v>0</v>
      </c>
      <c r="F35" s="13">
        <v>1</v>
      </c>
      <c r="G35" s="13">
        <v>1</v>
      </c>
      <c r="H35" s="13">
        <v>0</v>
      </c>
      <c r="I35" s="13">
        <v>1</v>
      </c>
      <c r="J35" s="13">
        <v>0</v>
      </c>
      <c r="K35" s="13">
        <v>0</v>
      </c>
    </row>
    <row r="36" spans="1:11" x14ac:dyDescent="0.25">
      <c r="A36" s="15" t="s">
        <v>60</v>
      </c>
      <c r="B36" s="13">
        <v>5</v>
      </c>
      <c r="C36" s="13">
        <v>5</v>
      </c>
      <c r="D36" s="13">
        <v>2</v>
      </c>
      <c r="E36" s="13">
        <v>6</v>
      </c>
      <c r="F36" s="13">
        <v>3</v>
      </c>
      <c r="G36" s="13">
        <v>2</v>
      </c>
      <c r="H36" s="13">
        <v>7</v>
      </c>
      <c r="I36" s="13">
        <v>4</v>
      </c>
      <c r="J36" s="13">
        <v>1</v>
      </c>
      <c r="K36" s="13">
        <v>10</v>
      </c>
    </row>
    <row r="37" spans="1:11" x14ac:dyDescent="0.25">
      <c r="A37" s="16" t="s">
        <v>61</v>
      </c>
      <c r="B37" s="13">
        <v>0</v>
      </c>
      <c r="C37" s="13">
        <v>0</v>
      </c>
      <c r="D37" s="13">
        <v>0</v>
      </c>
      <c r="E37" s="13">
        <v>2</v>
      </c>
      <c r="F37" s="13">
        <v>0</v>
      </c>
      <c r="G37" s="13">
        <v>0</v>
      </c>
      <c r="H37" s="13">
        <v>2</v>
      </c>
      <c r="I37" s="13">
        <v>1</v>
      </c>
      <c r="J37" s="13">
        <v>0</v>
      </c>
      <c r="K37" s="13">
        <v>2</v>
      </c>
    </row>
    <row r="38" spans="1:11" x14ac:dyDescent="0.25">
      <c r="A38" s="16" t="s">
        <v>62</v>
      </c>
      <c r="B38" s="13">
        <v>0</v>
      </c>
      <c r="C38" s="13">
        <v>0</v>
      </c>
      <c r="D38" s="13">
        <v>0</v>
      </c>
      <c r="E38" s="13">
        <v>0</v>
      </c>
      <c r="F38" s="13">
        <v>0</v>
      </c>
      <c r="G38" s="13">
        <v>0</v>
      </c>
      <c r="H38" s="13">
        <v>0</v>
      </c>
      <c r="I38" s="13">
        <v>0</v>
      </c>
      <c r="J38" s="13">
        <v>0</v>
      </c>
      <c r="K38" s="13">
        <v>0</v>
      </c>
    </row>
    <row r="39" spans="1:11" x14ac:dyDescent="0.25">
      <c r="A39" s="16" t="s">
        <v>63</v>
      </c>
      <c r="B39" s="13">
        <v>0</v>
      </c>
      <c r="C39" s="13">
        <v>0</v>
      </c>
      <c r="D39" s="13">
        <v>0</v>
      </c>
      <c r="E39" s="13">
        <v>0</v>
      </c>
      <c r="F39" s="13">
        <v>0</v>
      </c>
      <c r="G39" s="13">
        <v>0</v>
      </c>
      <c r="H39" s="13">
        <v>0</v>
      </c>
      <c r="I39" s="13">
        <v>0</v>
      </c>
      <c r="J39" s="13">
        <v>0</v>
      </c>
      <c r="K39" s="13">
        <v>0</v>
      </c>
    </row>
    <row r="40" spans="1:11" x14ac:dyDescent="0.25">
      <c r="A40" s="16" t="s">
        <v>64</v>
      </c>
      <c r="B40" s="13">
        <v>5</v>
      </c>
      <c r="C40" s="13">
        <v>5</v>
      </c>
      <c r="D40" s="13">
        <v>2</v>
      </c>
      <c r="E40" s="13">
        <v>4</v>
      </c>
      <c r="F40" s="13">
        <v>3</v>
      </c>
      <c r="G40" s="13">
        <v>2</v>
      </c>
      <c r="H40" s="13">
        <v>5</v>
      </c>
      <c r="I40" s="13">
        <v>3</v>
      </c>
      <c r="J40" s="13">
        <v>1</v>
      </c>
      <c r="K40" s="13">
        <v>8</v>
      </c>
    </row>
    <row r="41" spans="1:11" x14ac:dyDescent="0.25">
      <c r="A41" s="15" t="s">
        <v>65</v>
      </c>
      <c r="B41" s="13">
        <v>40</v>
      </c>
      <c r="C41" s="13">
        <v>38</v>
      </c>
      <c r="D41" s="13">
        <v>24</v>
      </c>
      <c r="E41" s="13">
        <v>26</v>
      </c>
      <c r="F41" s="13">
        <v>33</v>
      </c>
      <c r="G41" s="13">
        <v>31</v>
      </c>
      <c r="H41" s="13">
        <v>24</v>
      </c>
      <c r="I41" s="13">
        <v>37</v>
      </c>
      <c r="J41" s="13">
        <v>43</v>
      </c>
      <c r="K41" s="13">
        <v>32</v>
      </c>
    </row>
    <row r="42" spans="1:11" x14ac:dyDescent="0.25">
      <c r="A42" s="16" t="s">
        <v>66</v>
      </c>
      <c r="B42" s="13">
        <v>11</v>
      </c>
      <c r="C42" s="13">
        <v>15</v>
      </c>
      <c r="D42" s="13">
        <v>6</v>
      </c>
      <c r="E42" s="13">
        <v>9</v>
      </c>
      <c r="F42" s="13">
        <v>10</v>
      </c>
      <c r="G42" s="13">
        <v>3</v>
      </c>
      <c r="H42" s="13">
        <v>6</v>
      </c>
      <c r="I42" s="13">
        <v>8</v>
      </c>
      <c r="J42" s="13">
        <v>11</v>
      </c>
      <c r="K42" s="13">
        <v>7</v>
      </c>
    </row>
    <row r="43" spans="1:11" x14ac:dyDescent="0.25">
      <c r="A43" s="16" t="s">
        <v>67</v>
      </c>
      <c r="B43" s="13">
        <v>3</v>
      </c>
      <c r="C43" s="13">
        <v>3</v>
      </c>
      <c r="D43" s="13">
        <v>8</v>
      </c>
      <c r="E43" s="13">
        <v>3</v>
      </c>
      <c r="F43" s="13">
        <v>1</v>
      </c>
      <c r="G43" s="13">
        <v>8</v>
      </c>
      <c r="H43" s="13">
        <v>2</v>
      </c>
      <c r="I43" s="13">
        <v>11</v>
      </c>
      <c r="J43" s="13">
        <v>9</v>
      </c>
      <c r="K43" s="13">
        <v>4</v>
      </c>
    </row>
    <row r="44" spans="1:11" x14ac:dyDescent="0.25">
      <c r="A44" s="16" t="s">
        <v>68</v>
      </c>
      <c r="B44" s="13">
        <v>26</v>
      </c>
      <c r="C44" s="13">
        <v>20</v>
      </c>
      <c r="D44" s="13">
        <v>10</v>
      </c>
      <c r="E44" s="13">
        <v>14</v>
      </c>
      <c r="F44" s="13">
        <v>22</v>
      </c>
      <c r="G44" s="13">
        <v>20</v>
      </c>
      <c r="H44" s="13">
        <v>16</v>
      </c>
      <c r="I44" s="13">
        <v>18</v>
      </c>
      <c r="J44" s="13">
        <v>23</v>
      </c>
      <c r="K44" s="13">
        <v>21</v>
      </c>
    </row>
    <row r="45" spans="1:11" x14ac:dyDescent="0.25">
      <c r="A45" s="15" t="s">
        <v>69</v>
      </c>
      <c r="B45" s="13">
        <v>0</v>
      </c>
      <c r="C45" s="13">
        <v>4</v>
      </c>
      <c r="D45" s="13">
        <v>3</v>
      </c>
      <c r="E45" s="13">
        <v>6</v>
      </c>
      <c r="F45" s="13">
        <v>6</v>
      </c>
      <c r="G45" s="13">
        <v>3</v>
      </c>
      <c r="H45" s="13">
        <v>2</v>
      </c>
      <c r="I45" s="13">
        <v>3</v>
      </c>
      <c r="J45" s="13">
        <v>4</v>
      </c>
      <c r="K45" s="13">
        <v>3</v>
      </c>
    </row>
    <row r="46" spans="1:11" x14ac:dyDescent="0.25">
      <c r="A46" s="16" t="s">
        <v>70</v>
      </c>
      <c r="B46" s="13">
        <v>0</v>
      </c>
      <c r="C46" s="13">
        <v>3</v>
      </c>
      <c r="D46" s="13">
        <v>1</v>
      </c>
      <c r="E46" s="13">
        <v>0</v>
      </c>
      <c r="F46" s="13">
        <v>2</v>
      </c>
      <c r="G46" s="13">
        <v>1</v>
      </c>
      <c r="H46" s="13">
        <v>0</v>
      </c>
      <c r="I46" s="13">
        <v>1</v>
      </c>
      <c r="J46" s="13">
        <v>1</v>
      </c>
      <c r="K46" s="13">
        <v>0</v>
      </c>
    </row>
    <row r="47" spans="1:11" x14ac:dyDescent="0.25">
      <c r="A47" s="16" t="s">
        <v>71</v>
      </c>
      <c r="B47" s="13">
        <v>0</v>
      </c>
      <c r="C47" s="13">
        <v>1</v>
      </c>
      <c r="D47" s="13">
        <v>0</v>
      </c>
      <c r="E47" s="13">
        <v>1</v>
      </c>
      <c r="F47" s="13">
        <v>1</v>
      </c>
      <c r="G47" s="13">
        <v>1</v>
      </c>
      <c r="H47" s="13">
        <v>0</v>
      </c>
      <c r="I47" s="13">
        <v>0</v>
      </c>
      <c r="J47" s="13">
        <v>0</v>
      </c>
      <c r="K47" s="13">
        <v>1</v>
      </c>
    </row>
    <row r="48" spans="1:11" x14ac:dyDescent="0.25">
      <c r="A48" s="16" t="s">
        <v>72</v>
      </c>
      <c r="B48" s="13">
        <v>0</v>
      </c>
      <c r="C48" s="13">
        <v>0</v>
      </c>
      <c r="D48" s="13">
        <v>0</v>
      </c>
      <c r="E48" s="13">
        <v>4</v>
      </c>
      <c r="F48" s="13">
        <v>0</v>
      </c>
      <c r="G48" s="13">
        <v>1</v>
      </c>
      <c r="H48" s="13">
        <v>0</v>
      </c>
      <c r="I48" s="13">
        <v>2</v>
      </c>
      <c r="J48" s="13">
        <v>1</v>
      </c>
      <c r="K48" s="13">
        <v>1</v>
      </c>
    </row>
    <row r="49" spans="1:11" x14ac:dyDescent="0.25">
      <c r="A49" s="16" t="s">
        <v>73</v>
      </c>
      <c r="B49" s="13">
        <v>0</v>
      </c>
      <c r="C49" s="13">
        <v>0</v>
      </c>
      <c r="D49" s="13">
        <v>0</v>
      </c>
      <c r="E49" s="13">
        <v>1</v>
      </c>
      <c r="F49" s="13">
        <v>3</v>
      </c>
      <c r="G49" s="13">
        <v>0</v>
      </c>
      <c r="H49" s="13">
        <v>2</v>
      </c>
      <c r="I49" s="13">
        <v>0</v>
      </c>
      <c r="J49" s="13">
        <v>2</v>
      </c>
      <c r="K49" s="13">
        <v>1</v>
      </c>
    </row>
    <row r="50" spans="1:11" x14ac:dyDescent="0.25">
      <c r="A50" s="16" t="s">
        <v>74</v>
      </c>
      <c r="B50" s="13">
        <v>0</v>
      </c>
      <c r="C50" s="13">
        <v>0</v>
      </c>
      <c r="D50" s="13">
        <v>1</v>
      </c>
      <c r="E50" s="13">
        <v>0</v>
      </c>
      <c r="F50" s="13">
        <v>0</v>
      </c>
      <c r="G50" s="13">
        <v>0</v>
      </c>
      <c r="H50" s="13">
        <v>0</v>
      </c>
      <c r="I50" s="13">
        <v>0</v>
      </c>
      <c r="J50" s="13">
        <v>0</v>
      </c>
      <c r="K50" s="13">
        <v>0</v>
      </c>
    </row>
    <row r="51" spans="1:11" x14ac:dyDescent="0.25">
      <c r="A51" s="16" t="s">
        <v>75</v>
      </c>
      <c r="B51" s="13">
        <v>0</v>
      </c>
      <c r="C51" s="13">
        <v>0</v>
      </c>
      <c r="D51" s="13">
        <v>1</v>
      </c>
      <c r="E51" s="13">
        <v>0</v>
      </c>
      <c r="F51" s="13">
        <v>0</v>
      </c>
      <c r="G51" s="13">
        <v>0</v>
      </c>
      <c r="H51" s="13">
        <v>0</v>
      </c>
      <c r="I51" s="13">
        <v>0</v>
      </c>
      <c r="J51" s="13">
        <v>0</v>
      </c>
      <c r="K51" s="13">
        <v>0</v>
      </c>
    </row>
    <row r="52" spans="1:11" x14ac:dyDescent="0.25">
      <c r="A52" s="15" t="s">
        <v>76</v>
      </c>
      <c r="B52" s="13">
        <v>3</v>
      </c>
      <c r="C52" s="13">
        <v>5</v>
      </c>
      <c r="D52" s="13">
        <v>1</v>
      </c>
      <c r="E52" s="13">
        <v>0</v>
      </c>
      <c r="F52" s="13">
        <v>2</v>
      </c>
      <c r="G52" s="13">
        <v>0</v>
      </c>
      <c r="H52" s="13">
        <v>2</v>
      </c>
      <c r="I52" s="13">
        <v>5</v>
      </c>
      <c r="J52" s="13">
        <v>0</v>
      </c>
      <c r="K52" s="13">
        <v>2</v>
      </c>
    </row>
    <row r="53" spans="1:11" x14ac:dyDescent="0.25">
      <c r="A53" s="16" t="s">
        <v>77</v>
      </c>
      <c r="B53" s="13">
        <v>1</v>
      </c>
      <c r="C53" s="13">
        <v>0</v>
      </c>
      <c r="D53" s="13">
        <v>0</v>
      </c>
      <c r="E53" s="13">
        <v>0</v>
      </c>
      <c r="F53" s="13">
        <v>0</v>
      </c>
      <c r="G53" s="13">
        <v>0</v>
      </c>
      <c r="H53" s="13">
        <v>1</v>
      </c>
      <c r="I53" s="13">
        <v>0</v>
      </c>
      <c r="J53" s="13">
        <v>0</v>
      </c>
      <c r="K53" s="13">
        <v>0</v>
      </c>
    </row>
    <row r="54" spans="1:11" x14ac:dyDescent="0.25">
      <c r="A54" s="16" t="s">
        <v>78</v>
      </c>
      <c r="B54" s="13">
        <v>0</v>
      </c>
      <c r="C54" s="13">
        <v>1</v>
      </c>
      <c r="D54" s="13">
        <v>0</v>
      </c>
      <c r="E54" s="13">
        <v>0</v>
      </c>
      <c r="F54" s="13">
        <v>0</v>
      </c>
      <c r="G54" s="13">
        <v>0</v>
      </c>
      <c r="H54" s="13">
        <v>1</v>
      </c>
      <c r="I54" s="13">
        <v>0</v>
      </c>
      <c r="J54" s="13">
        <v>0</v>
      </c>
      <c r="K54" s="13">
        <v>0</v>
      </c>
    </row>
    <row r="55" spans="1:11" x14ac:dyDescent="0.25">
      <c r="A55" s="16" t="s">
        <v>79</v>
      </c>
      <c r="B55" s="13">
        <v>0</v>
      </c>
      <c r="C55" s="13">
        <v>2</v>
      </c>
      <c r="D55" s="13">
        <v>0</v>
      </c>
      <c r="E55" s="13">
        <v>0</v>
      </c>
      <c r="F55" s="13">
        <v>0</v>
      </c>
      <c r="G55" s="13">
        <v>0</v>
      </c>
      <c r="H55" s="13">
        <v>0</v>
      </c>
      <c r="I55" s="13">
        <v>3</v>
      </c>
      <c r="J55" s="13">
        <v>0</v>
      </c>
      <c r="K55" s="13">
        <v>1</v>
      </c>
    </row>
    <row r="56" spans="1:11" x14ac:dyDescent="0.25">
      <c r="A56" s="16" t="s">
        <v>80</v>
      </c>
      <c r="B56" s="13">
        <v>1</v>
      </c>
      <c r="C56" s="13">
        <v>2</v>
      </c>
      <c r="D56" s="13">
        <v>1</v>
      </c>
      <c r="E56" s="13">
        <v>0</v>
      </c>
      <c r="F56" s="13">
        <v>2</v>
      </c>
      <c r="G56" s="13">
        <v>0</v>
      </c>
      <c r="H56" s="13">
        <v>0</v>
      </c>
      <c r="I56" s="13">
        <v>1</v>
      </c>
      <c r="J56" s="13">
        <v>0</v>
      </c>
      <c r="K56" s="13">
        <v>1</v>
      </c>
    </row>
    <row r="57" spans="1:11" x14ac:dyDescent="0.25">
      <c r="A57" s="16" t="s">
        <v>81</v>
      </c>
      <c r="B57" s="13">
        <v>1</v>
      </c>
      <c r="C57" s="13">
        <v>0</v>
      </c>
      <c r="D57" s="13">
        <v>0</v>
      </c>
      <c r="E57" s="13">
        <v>0</v>
      </c>
      <c r="F57" s="13">
        <v>0</v>
      </c>
      <c r="G57" s="13">
        <v>0</v>
      </c>
      <c r="H57" s="13">
        <v>0</v>
      </c>
      <c r="I57" s="13">
        <v>1</v>
      </c>
      <c r="J57" s="13">
        <v>0</v>
      </c>
      <c r="K57" s="13">
        <v>0</v>
      </c>
    </row>
    <row r="58" spans="1:11" x14ac:dyDescent="0.25">
      <c r="A58" s="15" t="s">
        <v>82</v>
      </c>
      <c r="B58" s="13">
        <v>2</v>
      </c>
      <c r="C58" s="13">
        <v>5</v>
      </c>
      <c r="D58" s="13">
        <v>0</v>
      </c>
      <c r="E58" s="13">
        <v>1</v>
      </c>
      <c r="F58" s="13">
        <v>3</v>
      </c>
      <c r="G58" s="13">
        <v>3</v>
      </c>
      <c r="H58" s="13">
        <v>1</v>
      </c>
      <c r="I58" s="13">
        <v>6</v>
      </c>
      <c r="J58" s="13">
        <v>1</v>
      </c>
      <c r="K58" s="13">
        <v>5</v>
      </c>
    </row>
    <row r="59" spans="1:11" x14ac:dyDescent="0.25">
      <c r="A59" s="16" t="s">
        <v>83</v>
      </c>
      <c r="B59" s="13">
        <v>1</v>
      </c>
      <c r="C59" s="13">
        <v>2</v>
      </c>
      <c r="D59" s="13">
        <v>0</v>
      </c>
      <c r="E59" s="13">
        <v>0</v>
      </c>
      <c r="F59" s="13">
        <v>0</v>
      </c>
      <c r="G59" s="13">
        <v>1</v>
      </c>
      <c r="H59" s="13">
        <v>0</v>
      </c>
      <c r="I59" s="13">
        <v>0</v>
      </c>
      <c r="J59" s="13">
        <v>0</v>
      </c>
      <c r="K59" s="13">
        <v>3</v>
      </c>
    </row>
    <row r="60" spans="1:11" x14ac:dyDescent="0.25">
      <c r="A60" s="16" t="s">
        <v>84</v>
      </c>
      <c r="B60" s="13">
        <v>1</v>
      </c>
      <c r="C60" s="13">
        <v>3</v>
      </c>
      <c r="D60" s="13">
        <v>0</v>
      </c>
      <c r="E60" s="13">
        <v>1</v>
      </c>
      <c r="F60" s="13">
        <v>3</v>
      </c>
      <c r="G60" s="13">
        <v>2</v>
      </c>
      <c r="H60" s="13">
        <v>1</v>
      </c>
      <c r="I60" s="13">
        <v>6</v>
      </c>
      <c r="J60" s="13">
        <v>1</v>
      </c>
      <c r="K60" s="13">
        <v>2</v>
      </c>
    </row>
    <row r="61" spans="1:11" x14ac:dyDescent="0.25">
      <c r="A61" s="15" t="s">
        <v>85</v>
      </c>
      <c r="B61" s="13">
        <v>52</v>
      </c>
      <c r="C61" s="13">
        <v>46</v>
      </c>
      <c r="D61" s="13">
        <v>48</v>
      </c>
      <c r="E61" s="13">
        <v>54</v>
      </c>
      <c r="F61" s="13">
        <v>51</v>
      </c>
      <c r="G61" s="13">
        <v>43</v>
      </c>
      <c r="H61" s="13">
        <v>67</v>
      </c>
      <c r="I61" s="13">
        <v>54</v>
      </c>
      <c r="J61" s="13">
        <v>54</v>
      </c>
      <c r="K61" s="13">
        <v>63</v>
      </c>
    </row>
    <row r="62" spans="1:11" x14ac:dyDescent="0.25">
      <c r="A62" s="16" t="s">
        <v>86</v>
      </c>
      <c r="B62" s="13">
        <v>41</v>
      </c>
      <c r="C62" s="13">
        <v>39</v>
      </c>
      <c r="D62" s="13">
        <v>29</v>
      </c>
      <c r="E62" s="13">
        <v>40</v>
      </c>
      <c r="F62" s="13">
        <v>33</v>
      </c>
      <c r="G62" s="13">
        <v>31</v>
      </c>
      <c r="H62" s="13">
        <v>53</v>
      </c>
      <c r="I62" s="13">
        <v>40</v>
      </c>
      <c r="J62" s="13">
        <v>38</v>
      </c>
      <c r="K62" s="13">
        <v>52</v>
      </c>
    </row>
    <row r="63" spans="1:11" x14ac:dyDescent="0.25">
      <c r="A63" s="16" t="s">
        <v>87</v>
      </c>
      <c r="B63" s="13">
        <v>1</v>
      </c>
      <c r="C63" s="13">
        <v>1</v>
      </c>
      <c r="D63" s="13">
        <v>0</v>
      </c>
      <c r="E63" s="13">
        <v>0</v>
      </c>
      <c r="F63" s="13">
        <v>3</v>
      </c>
      <c r="G63" s="13">
        <v>1</v>
      </c>
      <c r="H63" s="13">
        <v>0</v>
      </c>
      <c r="I63" s="13">
        <v>2</v>
      </c>
      <c r="J63" s="13">
        <v>2</v>
      </c>
      <c r="K63" s="13">
        <v>1</v>
      </c>
    </row>
    <row r="64" spans="1:11" x14ac:dyDescent="0.25">
      <c r="A64" s="16" t="s">
        <v>88</v>
      </c>
      <c r="B64" s="13">
        <v>1</v>
      </c>
      <c r="C64" s="13">
        <v>0</v>
      </c>
      <c r="D64" s="13">
        <v>1</v>
      </c>
      <c r="E64" s="13">
        <v>0</v>
      </c>
      <c r="F64" s="13">
        <v>0</v>
      </c>
      <c r="G64" s="13">
        <v>1</v>
      </c>
      <c r="H64" s="13">
        <v>2</v>
      </c>
      <c r="I64" s="13">
        <v>0</v>
      </c>
      <c r="J64" s="13">
        <v>0</v>
      </c>
      <c r="K64" s="13">
        <v>0</v>
      </c>
    </row>
    <row r="65" spans="1:11" x14ac:dyDescent="0.25">
      <c r="A65" s="16" t="s">
        <v>89</v>
      </c>
      <c r="B65" s="13">
        <v>3</v>
      </c>
      <c r="C65" s="13">
        <v>5</v>
      </c>
      <c r="D65" s="13">
        <v>4</v>
      </c>
      <c r="E65" s="13">
        <v>7</v>
      </c>
      <c r="F65" s="13">
        <v>9</v>
      </c>
      <c r="G65" s="13">
        <v>4</v>
      </c>
      <c r="H65" s="13">
        <v>6</v>
      </c>
      <c r="I65" s="13">
        <v>5</v>
      </c>
      <c r="J65" s="13">
        <v>1</v>
      </c>
      <c r="K65" s="13">
        <v>1</v>
      </c>
    </row>
    <row r="66" spans="1:11" x14ac:dyDescent="0.25">
      <c r="A66" s="16" t="s">
        <v>90</v>
      </c>
      <c r="B66" s="13">
        <v>1</v>
      </c>
      <c r="C66" s="13">
        <v>0</v>
      </c>
      <c r="D66" s="13">
        <v>6</v>
      </c>
      <c r="E66" s="13">
        <v>2</v>
      </c>
      <c r="F66" s="13">
        <v>2</v>
      </c>
      <c r="G66" s="13">
        <v>0</v>
      </c>
      <c r="H66" s="13">
        <v>1</v>
      </c>
      <c r="I66" s="13">
        <v>1</v>
      </c>
      <c r="J66" s="13">
        <v>2</v>
      </c>
      <c r="K66" s="13">
        <v>1</v>
      </c>
    </row>
    <row r="67" spans="1:11" x14ac:dyDescent="0.25">
      <c r="A67" s="16" t="s">
        <v>91</v>
      </c>
      <c r="B67" s="13">
        <v>1</v>
      </c>
      <c r="C67" s="13">
        <v>0</v>
      </c>
      <c r="D67" s="13">
        <v>3</v>
      </c>
      <c r="E67" s="13">
        <v>3</v>
      </c>
      <c r="F67" s="13">
        <v>2</v>
      </c>
      <c r="G67" s="13">
        <v>5</v>
      </c>
      <c r="H67" s="13">
        <v>2</v>
      </c>
      <c r="I67" s="13">
        <v>4</v>
      </c>
      <c r="J67" s="13">
        <v>7</v>
      </c>
      <c r="K67" s="13">
        <v>6</v>
      </c>
    </row>
    <row r="68" spans="1:11" x14ac:dyDescent="0.25">
      <c r="A68" s="16" t="s">
        <v>92</v>
      </c>
      <c r="B68" s="13">
        <v>3</v>
      </c>
      <c r="C68" s="13">
        <v>1</v>
      </c>
      <c r="D68" s="13">
        <v>3</v>
      </c>
      <c r="E68" s="13">
        <v>2</v>
      </c>
      <c r="F68" s="13">
        <v>2</v>
      </c>
      <c r="G68" s="13">
        <v>1</v>
      </c>
      <c r="H68" s="13">
        <v>3</v>
      </c>
      <c r="I68" s="13">
        <v>0</v>
      </c>
      <c r="J68" s="13">
        <v>2</v>
      </c>
      <c r="K68" s="13">
        <v>1</v>
      </c>
    </row>
    <row r="69" spans="1:11" x14ac:dyDescent="0.25">
      <c r="A69" s="16" t="s">
        <v>93</v>
      </c>
      <c r="B69" s="13">
        <v>1</v>
      </c>
      <c r="C69" s="13">
        <v>0</v>
      </c>
      <c r="D69" s="13">
        <v>2</v>
      </c>
      <c r="E69" s="13">
        <v>0</v>
      </c>
      <c r="F69" s="13">
        <v>0</v>
      </c>
      <c r="G69" s="13">
        <v>0</v>
      </c>
      <c r="H69" s="13">
        <v>0</v>
      </c>
      <c r="I69" s="13">
        <v>2</v>
      </c>
      <c r="J69" s="13">
        <v>2</v>
      </c>
      <c r="K69" s="13">
        <v>1</v>
      </c>
    </row>
    <row r="70" spans="1:11" x14ac:dyDescent="0.25">
      <c r="A70" s="15" t="s">
        <v>94</v>
      </c>
      <c r="B70" s="13">
        <v>1</v>
      </c>
      <c r="C70" s="13">
        <v>1</v>
      </c>
      <c r="D70" s="13">
        <v>0</v>
      </c>
      <c r="E70" s="13">
        <v>2</v>
      </c>
      <c r="F70" s="13">
        <v>0</v>
      </c>
      <c r="G70" s="13">
        <v>0</v>
      </c>
      <c r="H70" s="13">
        <v>0</v>
      </c>
      <c r="I70" s="13">
        <v>1</v>
      </c>
      <c r="J70" s="13">
        <v>0</v>
      </c>
      <c r="K70" s="13">
        <v>0</v>
      </c>
    </row>
    <row r="71" spans="1:11" x14ac:dyDescent="0.25">
      <c r="A71" s="16" t="s">
        <v>95</v>
      </c>
      <c r="B71" s="13">
        <v>0</v>
      </c>
      <c r="C71" s="13">
        <v>0</v>
      </c>
      <c r="D71" s="13">
        <v>0</v>
      </c>
      <c r="E71" s="13">
        <v>0</v>
      </c>
      <c r="F71" s="13">
        <v>0</v>
      </c>
      <c r="G71" s="13">
        <v>0</v>
      </c>
      <c r="H71" s="13">
        <v>0</v>
      </c>
      <c r="I71" s="13">
        <v>0</v>
      </c>
      <c r="J71" s="13">
        <v>0</v>
      </c>
      <c r="K71" s="13">
        <v>0</v>
      </c>
    </row>
    <row r="72" spans="1:11" x14ac:dyDescent="0.25">
      <c r="A72" s="16" t="s">
        <v>96</v>
      </c>
      <c r="B72" s="13">
        <v>0</v>
      </c>
      <c r="C72" s="13">
        <v>0</v>
      </c>
      <c r="D72" s="13">
        <v>0</v>
      </c>
      <c r="E72" s="13">
        <v>0</v>
      </c>
      <c r="F72" s="13">
        <v>0</v>
      </c>
      <c r="G72" s="13">
        <v>0</v>
      </c>
      <c r="H72" s="13">
        <v>0</v>
      </c>
      <c r="I72" s="13">
        <v>0</v>
      </c>
      <c r="J72" s="13">
        <v>0</v>
      </c>
      <c r="K72" s="13">
        <v>0</v>
      </c>
    </row>
    <row r="73" spans="1:11" x14ac:dyDescent="0.25">
      <c r="A73" s="16" t="s">
        <v>97</v>
      </c>
      <c r="B73" s="13">
        <v>0</v>
      </c>
      <c r="C73" s="13">
        <v>0</v>
      </c>
      <c r="D73" s="13">
        <v>0</v>
      </c>
      <c r="E73" s="13">
        <v>0</v>
      </c>
      <c r="F73" s="13">
        <v>0</v>
      </c>
      <c r="G73" s="13">
        <v>0</v>
      </c>
      <c r="H73" s="13">
        <v>0</v>
      </c>
      <c r="I73" s="13">
        <v>0</v>
      </c>
      <c r="J73" s="13">
        <v>0</v>
      </c>
      <c r="K73" s="13">
        <v>0</v>
      </c>
    </row>
    <row r="74" spans="1:11" x14ac:dyDescent="0.25">
      <c r="A74" s="16" t="s">
        <v>98</v>
      </c>
      <c r="B74" s="13">
        <v>0</v>
      </c>
      <c r="C74" s="13">
        <v>0</v>
      </c>
      <c r="D74" s="13">
        <v>0</v>
      </c>
      <c r="E74" s="13">
        <v>0</v>
      </c>
      <c r="F74" s="13">
        <v>0</v>
      </c>
      <c r="G74" s="13">
        <v>0</v>
      </c>
      <c r="H74" s="13">
        <v>0</v>
      </c>
      <c r="I74" s="13">
        <v>0</v>
      </c>
      <c r="J74" s="13">
        <v>0</v>
      </c>
      <c r="K74" s="13">
        <v>0</v>
      </c>
    </row>
    <row r="75" spans="1:11" x14ac:dyDescent="0.25">
      <c r="A75" s="16" t="s">
        <v>99</v>
      </c>
      <c r="B75" s="13">
        <v>1</v>
      </c>
      <c r="C75" s="13">
        <v>1</v>
      </c>
      <c r="D75" s="13">
        <v>0</v>
      </c>
      <c r="E75" s="13">
        <v>2</v>
      </c>
      <c r="F75" s="13">
        <v>0</v>
      </c>
      <c r="G75" s="13">
        <v>0</v>
      </c>
      <c r="H75" s="13">
        <v>0</v>
      </c>
      <c r="I75" s="13">
        <v>1</v>
      </c>
      <c r="J75" s="13">
        <v>0</v>
      </c>
      <c r="K75" s="13">
        <v>0</v>
      </c>
    </row>
    <row r="76" spans="1:11" x14ac:dyDescent="0.25">
      <c r="A76" s="16" t="s">
        <v>100</v>
      </c>
      <c r="B76" s="13">
        <v>0</v>
      </c>
      <c r="C76" s="13">
        <v>0</v>
      </c>
      <c r="D76" s="13">
        <v>0</v>
      </c>
      <c r="E76" s="13">
        <v>0</v>
      </c>
      <c r="F76" s="13">
        <v>0</v>
      </c>
      <c r="G76" s="13">
        <v>0</v>
      </c>
      <c r="H76" s="13">
        <v>0</v>
      </c>
      <c r="I76" s="13">
        <v>0</v>
      </c>
      <c r="J76" s="13">
        <v>0</v>
      </c>
      <c r="K76" s="13">
        <v>0</v>
      </c>
    </row>
    <row r="77" spans="1:11" x14ac:dyDescent="0.25">
      <c r="A77" s="16" t="s">
        <v>101</v>
      </c>
      <c r="B77" s="13">
        <v>0</v>
      </c>
      <c r="C77" s="13">
        <v>0</v>
      </c>
      <c r="D77" s="13">
        <v>0</v>
      </c>
      <c r="E77" s="13">
        <v>0</v>
      </c>
      <c r="F77" s="13">
        <v>0</v>
      </c>
      <c r="G77" s="13">
        <v>0</v>
      </c>
      <c r="H77" s="13">
        <v>0</v>
      </c>
      <c r="I77" s="13">
        <v>0</v>
      </c>
      <c r="J77" s="13">
        <v>0</v>
      </c>
      <c r="K77" s="13">
        <v>0</v>
      </c>
    </row>
    <row r="78" spans="1:11" x14ac:dyDescent="0.25">
      <c r="A78" s="15" t="s">
        <v>102</v>
      </c>
      <c r="B78" s="13">
        <v>0</v>
      </c>
      <c r="C78" s="13">
        <v>1</v>
      </c>
      <c r="D78" s="13">
        <v>1</v>
      </c>
      <c r="E78" s="13">
        <v>0</v>
      </c>
      <c r="F78" s="13">
        <v>0</v>
      </c>
      <c r="G78" s="13">
        <v>0</v>
      </c>
      <c r="H78" s="13">
        <v>0</v>
      </c>
      <c r="I78" s="13">
        <v>0</v>
      </c>
      <c r="J78" s="13">
        <v>0</v>
      </c>
      <c r="K78" s="13">
        <v>0</v>
      </c>
    </row>
    <row r="79" spans="1:11" x14ac:dyDescent="0.25">
      <c r="A79" s="16" t="s">
        <v>103</v>
      </c>
      <c r="B79" s="13">
        <v>0</v>
      </c>
      <c r="C79" s="13">
        <v>0</v>
      </c>
      <c r="D79" s="13">
        <v>1</v>
      </c>
      <c r="E79" s="13">
        <v>0</v>
      </c>
      <c r="F79" s="13">
        <v>0</v>
      </c>
      <c r="G79" s="13">
        <v>0</v>
      </c>
      <c r="H79" s="13">
        <v>0</v>
      </c>
      <c r="I79" s="13">
        <v>0</v>
      </c>
      <c r="J79" s="13">
        <v>0</v>
      </c>
      <c r="K79" s="13">
        <v>0</v>
      </c>
    </row>
    <row r="80" spans="1:11" x14ac:dyDescent="0.25">
      <c r="A80" s="16" t="s">
        <v>104</v>
      </c>
      <c r="B80" s="13">
        <v>0</v>
      </c>
      <c r="C80" s="13">
        <v>0</v>
      </c>
      <c r="D80" s="13">
        <v>0</v>
      </c>
      <c r="E80" s="13">
        <v>0</v>
      </c>
      <c r="F80" s="13">
        <v>0</v>
      </c>
      <c r="G80" s="13">
        <v>0</v>
      </c>
      <c r="H80" s="13">
        <v>0</v>
      </c>
      <c r="I80" s="13">
        <v>0</v>
      </c>
      <c r="J80" s="13">
        <v>0</v>
      </c>
      <c r="K80" s="13">
        <v>0</v>
      </c>
    </row>
    <row r="81" spans="1:11" x14ac:dyDescent="0.25">
      <c r="A81" s="16" t="s">
        <v>105</v>
      </c>
      <c r="B81" s="13">
        <v>0</v>
      </c>
      <c r="C81" s="13">
        <v>1</v>
      </c>
      <c r="D81" s="13">
        <v>0</v>
      </c>
      <c r="E81" s="13">
        <v>0</v>
      </c>
      <c r="F81" s="13">
        <v>0</v>
      </c>
      <c r="G81" s="13">
        <v>0</v>
      </c>
      <c r="H81" s="13">
        <v>0</v>
      </c>
      <c r="I81" s="13">
        <v>0</v>
      </c>
      <c r="J81" s="13">
        <v>0</v>
      </c>
      <c r="K81" s="13">
        <v>0</v>
      </c>
    </row>
    <row r="82" spans="1:11" x14ac:dyDescent="0.25">
      <c r="A82" s="15" t="s">
        <v>106</v>
      </c>
      <c r="B82" s="13">
        <v>1</v>
      </c>
      <c r="C82" s="13">
        <v>2</v>
      </c>
      <c r="D82" s="13">
        <v>2</v>
      </c>
      <c r="E82" s="13">
        <v>1</v>
      </c>
      <c r="F82" s="13">
        <v>3</v>
      </c>
      <c r="G82" s="13">
        <v>0</v>
      </c>
      <c r="H82" s="13">
        <v>2</v>
      </c>
      <c r="I82" s="13">
        <v>0</v>
      </c>
      <c r="J82" s="13">
        <v>1</v>
      </c>
      <c r="K82" s="13">
        <v>4</v>
      </c>
    </row>
    <row r="83" spans="1:11" x14ac:dyDescent="0.25">
      <c r="A83" s="16" t="s">
        <v>107</v>
      </c>
      <c r="B83" s="13">
        <v>1</v>
      </c>
      <c r="C83" s="13">
        <v>0</v>
      </c>
      <c r="D83" s="13">
        <v>2</v>
      </c>
      <c r="E83" s="13">
        <v>1</v>
      </c>
      <c r="F83" s="13">
        <v>1</v>
      </c>
      <c r="G83" s="13">
        <v>0</v>
      </c>
      <c r="H83" s="13">
        <v>2</v>
      </c>
      <c r="I83" s="13">
        <v>0</v>
      </c>
      <c r="J83" s="13">
        <v>0</v>
      </c>
      <c r="K83" s="13">
        <v>4</v>
      </c>
    </row>
    <row r="84" spans="1:11" x14ac:dyDescent="0.25">
      <c r="A84" s="16" t="s">
        <v>108</v>
      </c>
      <c r="B84" s="13">
        <v>0</v>
      </c>
      <c r="C84" s="13">
        <v>2</v>
      </c>
      <c r="D84" s="13">
        <v>0</v>
      </c>
      <c r="E84" s="13">
        <v>0</v>
      </c>
      <c r="F84" s="13">
        <v>2</v>
      </c>
      <c r="G84" s="13">
        <v>0</v>
      </c>
      <c r="H84" s="13">
        <v>0</v>
      </c>
      <c r="I84" s="13">
        <v>0</v>
      </c>
      <c r="J84" s="13">
        <v>1</v>
      </c>
      <c r="K84" s="13">
        <v>0</v>
      </c>
    </row>
    <row r="85" spans="1:11" x14ac:dyDescent="0.25">
      <c r="A85" s="15" t="s">
        <v>109</v>
      </c>
      <c r="B85" s="13">
        <v>1</v>
      </c>
      <c r="C85" s="13">
        <v>1</v>
      </c>
      <c r="D85" s="13">
        <v>0</v>
      </c>
      <c r="E85" s="13">
        <v>0</v>
      </c>
      <c r="F85" s="13">
        <v>3</v>
      </c>
      <c r="G85" s="13">
        <v>3</v>
      </c>
      <c r="H85" s="13">
        <v>3</v>
      </c>
      <c r="I85" s="13">
        <v>2</v>
      </c>
      <c r="J85" s="13">
        <v>2</v>
      </c>
      <c r="K85" s="13">
        <v>3</v>
      </c>
    </row>
    <row r="86" spans="1:11" x14ac:dyDescent="0.25">
      <c r="A86" s="16" t="s">
        <v>110</v>
      </c>
      <c r="B86" s="13">
        <v>1</v>
      </c>
      <c r="C86" s="13">
        <v>1</v>
      </c>
      <c r="D86" s="13">
        <v>0</v>
      </c>
      <c r="E86" s="13">
        <v>0</v>
      </c>
      <c r="F86" s="13">
        <v>3</v>
      </c>
      <c r="G86" s="13">
        <v>3</v>
      </c>
      <c r="H86" s="13">
        <v>3</v>
      </c>
      <c r="I86" s="13">
        <v>2</v>
      </c>
      <c r="J86" s="13">
        <v>2</v>
      </c>
      <c r="K86" s="13">
        <v>3</v>
      </c>
    </row>
    <row r="87" spans="1:11" x14ac:dyDescent="0.25">
      <c r="A87" s="16" t="s">
        <v>111</v>
      </c>
      <c r="B87" s="13">
        <v>0</v>
      </c>
      <c r="C87" s="13">
        <v>0</v>
      </c>
      <c r="D87" s="13">
        <v>0</v>
      </c>
      <c r="E87" s="13">
        <v>0</v>
      </c>
      <c r="F87" s="13">
        <v>0</v>
      </c>
      <c r="G87" s="13">
        <v>0</v>
      </c>
      <c r="H87" s="13">
        <v>0</v>
      </c>
      <c r="I87" s="13">
        <v>0</v>
      </c>
      <c r="J87" s="13">
        <v>0</v>
      </c>
      <c r="K87" s="13">
        <v>0</v>
      </c>
    </row>
    <row r="88" spans="1:11" x14ac:dyDescent="0.25">
      <c r="A88" s="15" t="s">
        <v>112</v>
      </c>
      <c r="B88" s="13">
        <v>7</v>
      </c>
      <c r="C88" s="13">
        <v>10</v>
      </c>
      <c r="D88" s="13">
        <v>1</v>
      </c>
      <c r="E88" s="13">
        <v>7</v>
      </c>
      <c r="F88" s="13">
        <v>5</v>
      </c>
      <c r="G88" s="13">
        <v>4</v>
      </c>
      <c r="H88" s="13">
        <v>4</v>
      </c>
      <c r="I88" s="13">
        <v>6</v>
      </c>
      <c r="J88" s="13">
        <v>4</v>
      </c>
      <c r="K88" s="13">
        <v>8</v>
      </c>
    </row>
    <row r="89" spans="1:11" x14ac:dyDescent="0.25">
      <c r="A89" s="16" t="s">
        <v>113</v>
      </c>
      <c r="B89" s="13">
        <v>2</v>
      </c>
      <c r="C89" s="13">
        <v>5</v>
      </c>
      <c r="D89" s="13">
        <v>0</v>
      </c>
      <c r="E89" s="13">
        <v>4</v>
      </c>
      <c r="F89" s="13">
        <v>0</v>
      </c>
      <c r="G89" s="13">
        <v>2</v>
      </c>
      <c r="H89" s="13">
        <v>2</v>
      </c>
      <c r="I89" s="13">
        <v>2</v>
      </c>
      <c r="J89" s="13">
        <v>1</v>
      </c>
      <c r="K89" s="13">
        <v>2</v>
      </c>
    </row>
    <row r="90" spans="1:11" x14ac:dyDescent="0.25">
      <c r="A90" s="16" t="s">
        <v>114</v>
      </c>
      <c r="B90" s="13">
        <v>5</v>
      </c>
      <c r="C90" s="13">
        <v>5</v>
      </c>
      <c r="D90" s="13">
        <v>1</v>
      </c>
      <c r="E90" s="13">
        <v>3</v>
      </c>
      <c r="F90" s="13">
        <v>5</v>
      </c>
      <c r="G90" s="13">
        <v>2</v>
      </c>
      <c r="H90" s="13">
        <v>2</v>
      </c>
      <c r="I90" s="13">
        <v>4</v>
      </c>
      <c r="J90" s="13">
        <v>3</v>
      </c>
      <c r="K90" s="13">
        <v>6</v>
      </c>
    </row>
    <row r="91" spans="1:11" x14ac:dyDescent="0.25">
      <c r="A91" s="15" t="s">
        <v>115</v>
      </c>
      <c r="B91" s="13">
        <v>6</v>
      </c>
      <c r="C91" s="13">
        <v>7</v>
      </c>
      <c r="D91" s="13">
        <v>4</v>
      </c>
      <c r="E91" s="13">
        <v>9</v>
      </c>
      <c r="F91" s="13">
        <v>14</v>
      </c>
      <c r="G91" s="13">
        <v>4</v>
      </c>
      <c r="H91" s="13">
        <v>11</v>
      </c>
      <c r="I91" s="13">
        <v>11</v>
      </c>
      <c r="J91" s="13">
        <v>16</v>
      </c>
      <c r="K91" s="13">
        <v>4</v>
      </c>
    </row>
    <row r="92" spans="1:11" x14ac:dyDescent="0.25">
      <c r="A92" s="16" t="s">
        <v>116</v>
      </c>
      <c r="B92" s="13">
        <v>3</v>
      </c>
      <c r="C92" s="13">
        <v>2</v>
      </c>
      <c r="D92" s="13">
        <v>3</v>
      </c>
      <c r="E92" s="13">
        <v>1</v>
      </c>
      <c r="F92" s="13">
        <v>2</v>
      </c>
      <c r="G92" s="13">
        <v>1</v>
      </c>
      <c r="H92" s="13">
        <v>1</v>
      </c>
      <c r="I92" s="13">
        <v>4</v>
      </c>
      <c r="J92" s="13">
        <v>4</v>
      </c>
      <c r="K92" s="13">
        <v>2</v>
      </c>
    </row>
    <row r="93" spans="1:11" x14ac:dyDescent="0.25">
      <c r="A93" s="16" t="s">
        <v>117</v>
      </c>
      <c r="B93" s="13">
        <v>0</v>
      </c>
      <c r="C93" s="13">
        <v>2</v>
      </c>
      <c r="D93" s="13">
        <v>0</v>
      </c>
      <c r="E93" s="13">
        <v>2</v>
      </c>
      <c r="F93" s="13">
        <v>0</v>
      </c>
      <c r="G93" s="13">
        <v>1</v>
      </c>
      <c r="H93" s="13">
        <v>4</v>
      </c>
      <c r="I93" s="13">
        <v>0</v>
      </c>
      <c r="J93" s="13">
        <v>6</v>
      </c>
      <c r="K93" s="13">
        <v>1</v>
      </c>
    </row>
    <row r="94" spans="1:11" x14ac:dyDescent="0.25">
      <c r="A94" s="16" t="s">
        <v>118</v>
      </c>
      <c r="B94" s="13">
        <v>3</v>
      </c>
      <c r="C94" s="13">
        <v>3</v>
      </c>
      <c r="D94" s="13">
        <v>1</v>
      </c>
      <c r="E94" s="13">
        <v>6</v>
      </c>
      <c r="F94" s="13">
        <v>12</v>
      </c>
      <c r="G94" s="13">
        <v>2</v>
      </c>
      <c r="H94" s="13">
        <v>6</v>
      </c>
      <c r="I94" s="13">
        <v>7</v>
      </c>
      <c r="J94" s="13">
        <v>6</v>
      </c>
      <c r="K94" s="13">
        <v>1</v>
      </c>
    </row>
    <row r="95" spans="1:11" x14ac:dyDescent="0.25">
      <c r="A95" s="15" t="s">
        <v>119</v>
      </c>
      <c r="B95" s="13">
        <v>3</v>
      </c>
      <c r="C95" s="13">
        <v>0</v>
      </c>
      <c r="D95" s="13">
        <v>3</v>
      </c>
      <c r="E95" s="13">
        <v>0</v>
      </c>
      <c r="F95" s="13">
        <v>2</v>
      </c>
      <c r="G95" s="13">
        <v>4</v>
      </c>
      <c r="H95" s="13">
        <v>4</v>
      </c>
      <c r="I95" s="13">
        <v>2</v>
      </c>
      <c r="J95" s="13">
        <v>3</v>
      </c>
      <c r="K95" s="13">
        <v>2</v>
      </c>
    </row>
    <row r="96" spans="1:11" x14ac:dyDescent="0.25">
      <c r="A96" s="16" t="s">
        <v>120</v>
      </c>
      <c r="B96" s="13">
        <v>0</v>
      </c>
      <c r="C96" s="13">
        <v>0</v>
      </c>
      <c r="D96" s="13">
        <v>1</v>
      </c>
      <c r="E96" s="13">
        <v>0</v>
      </c>
      <c r="F96" s="13">
        <v>1</v>
      </c>
      <c r="G96" s="13">
        <v>0</v>
      </c>
      <c r="H96" s="13">
        <v>1</v>
      </c>
      <c r="I96" s="13">
        <v>1</v>
      </c>
      <c r="J96" s="13">
        <v>2</v>
      </c>
      <c r="K96" s="13">
        <v>1</v>
      </c>
    </row>
    <row r="97" spans="1:11" x14ac:dyDescent="0.25">
      <c r="A97" s="16" t="s">
        <v>121</v>
      </c>
      <c r="B97" s="13">
        <v>1</v>
      </c>
      <c r="C97" s="13">
        <v>0</v>
      </c>
      <c r="D97" s="13">
        <v>0</v>
      </c>
      <c r="E97" s="13">
        <v>0</v>
      </c>
      <c r="F97" s="13">
        <v>0</v>
      </c>
      <c r="G97" s="13">
        <v>0</v>
      </c>
      <c r="H97" s="13">
        <v>0</v>
      </c>
      <c r="I97" s="13">
        <v>0</v>
      </c>
      <c r="J97" s="13">
        <v>0</v>
      </c>
      <c r="K97" s="13">
        <v>0</v>
      </c>
    </row>
    <row r="98" spans="1:11" x14ac:dyDescent="0.25">
      <c r="A98" s="16" t="s">
        <v>122</v>
      </c>
      <c r="B98" s="13">
        <v>2</v>
      </c>
      <c r="C98" s="13">
        <v>0</v>
      </c>
      <c r="D98" s="13">
        <v>2</v>
      </c>
      <c r="E98" s="13">
        <v>0</v>
      </c>
      <c r="F98" s="13">
        <v>1</v>
      </c>
      <c r="G98" s="13">
        <v>4</v>
      </c>
      <c r="H98" s="13">
        <v>3</v>
      </c>
      <c r="I98" s="13">
        <v>1</v>
      </c>
      <c r="J98" s="13">
        <v>1</v>
      </c>
      <c r="K98" s="13">
        <v>1</v>
      </c>
    </row>
    <row r="99" spans="1:11" x14ac:dyDescent="0.25">
      <c r="A99" s="15" t="s">
        <v>123</v>
      </c>
      <c r="B99" s="13">
        <v>3</v>
      </c>
      <c r="C99" s="13">
        <v>3</v>
      </c>
      <c r="D99" s="13">
        <v>2</v>
      </c>
      <c r="E99" s="13">
        <v>2</v>
      </c>
      <c r="F99" s="13">
        <v>2</v>
      </c>
      <c r="G99" s="13">
        <v>0</v>
      </c>
      <c r="H99" s="13">
        <v>4</v>
      </c>
      <c r="I99" s="13">
        <v>0</v>
      </c>
      <c r="J99" s="13">
        <v>1</v>
      </c>
      <c r="K99" s="13">
        <v>2</v>
      </c>
    </row>
    <row r="100" spans="1:11" x14ac:dyDescent="0.25">
      <c r="A100" s="16" t="s">
        <v>124</v>
      </c>
      <c r="B100" s="13">
        <v>1</v>
      </c>
      <c r="C100" s="13">
        <v>1</v>
      </c>
      <c r="D100" s="13">
        <v>0</v>
      </c>
      <c r="E100" s="13">
        <v>0</v>
      </c>
      <c r="F100" s="13">
        <v>0</v>
      </c>
      <c r="G100" s="13">
        <v>0</v>
      </c>
      <c r="H100" s="13">
        <v>1</v>
      </c>
      <c r="I100" s="13">
        <v>0</v>
      </c>
      <c r="J100" s="13">
        <v>0</v>
      </c>
      <c r="K100" s="13">
        <v>1</v>
      </c>
    </row>
    <row r="101" spans="1:11" x14ac:dyDescent="0.25">
      <c r="A101" s="16" t="s">
        <v>125</v>
      </c>
      <c r="B101" s="13">
        <v>1</v>
      </c>
      <c r="C101" s="13">
        <v>0</v>
      </c>
      <c r="D101" s="13">
        <v>0</v>
      </c>
      <c r="E101" s="13">
        <v>0</v>
      </c>
      <c r="F101" s="13">
        <v>1</v>
      </c>
      <c r="G101" s="13">
        <v>0</v>
      </c>
      <c r="H101" s="13">
        <v>2</v>
      </c>
      <c r="I101" s="13">
        <v>0</v>
      </c>
      <c r="J101" s="13">
        <v>1</v>
      </c>
      <c r="K101" s="13">
        <v>0</v>
      </c>
    </row>
    <row r="102" spans="1:11" x14ac:dyDescent="0.25">
      <c r="A102" s="16" t="s">
        <v>126</v>
      </c>
      <c r="B102" s="13">
        <v>1</v>
      </c>
      <c r="C102" s="13">
        <v>1</v>
      </c>
      <c r="D102" s="13">
        <v>0</v>
      </c>
      <c r="E102" s="13">
        <v>1</v>
      </c>
      <c r="F102" s="13">
        <v>0</v>
      </c>
      <c r="G102" s="13">
        <v>0</v>
      </c>
      <c r="H102" s="13">
        <v>1</v>
      </c>
      <c r="I102" s="13">
        <v>0</v>
      </c>
      <c r="J102" s="13">
        <v>0</v>
      </c>
      <c r="K102" s="13">
        <v>0</v>
      </c>
    </row>
    <row r="103" spans="1:11" x14ac:dyDescent="0.25">
      <c r="A103" s="16" t="s">
        <v>127</v>
      </c>
      <c r="B103" s="13">
        <v>0</v>
      </c>
      <c r="C103" s="13">
        <v>1</v>
      </c>
      <c r="D103" s="13">
        <v>2</v>
      </c>
      <c r="E103" s="13">
        <v>1</v>
      </c>
      <c r="F103" s="13">
        <v>1</v>
      </c>
      <c r="G103" s="13">
        <v>0</v>
      </c>
      <c r="H103" s="13">
        <v>0</v>
      </c>
      <c r="I103" s="13">
        <v>0</v>
      </c>
      <c r="J103" s="13">
        <v>0</v>
      </c>
      <c r="K103" s="13">
        <v>1</v>
      </c>
    </row>
    <row r="104" spans="1:11" x14ac:dyDescent="0.25">
      <c r="A104" s="15" t="s">
        <v>128</v>
      </c>
      <c r="B104" s="13">
        <v>6</v>
      </c>
      <c r="C104" s="13">
        <v>6</v>
      </c>
      <c r="D104" s="13">
        <v>5</v>
      </c>
      <c r="E104" s="13">
        <v>2</v>
      </c>
      <c r="F104" s="13">
        <v>5</v>
      </c>
      <c r="G104" s="13">
        <v>4</v>
      </c>
      <c r="H104" s="13">
        <v>1</v>
      </c>
      <c r="I104" s="13">
        <v>4</v>
      </c>
      <c r="J104" s="13">
        <v>4</v>
      </c>
      <c r="K104" s="13">
        <v>2</v>
      </c>
    </row>
    <row r="105" spans="1:11" x14ac:dyDescent="0.25">
      <c r="A105" s="16" t="s">
        <v>129</v>
      </c>
      <c r="B105" s="13">
        <v>0</v>
      </c>
      <c r="C105" s="13">
        <v>1</v>
      </c>
      <c r="D105" s="13">
        <v>0</v>
      </c>
      <c r="E105" s="13">
        <v>0</v>
      </c>
      <c r="F105" s="13">
        <v>0</v>
      </c>
      <c r="G105" s="13">
        <v>0</v>
      </c>
      <c r="H105" s="13">
        <v>0</v>
      </c>
      <c r="I105" s="13">
        <v>0</v>
      </c>
      <c r="J105" s="13">
        <v>1</v>
      </c>
      <c r="K105" s="13">
        <v>0</v>
      </c>
    </row>
    <row r="106" spans="1:11" x14ac:dyDescent="0.25">
      <c r="A106" s="16" t="s">
        <v>130</v>
      </c>
      <c r="B106" s="13">
        <v>0</v>
      </c>
      <c r="C106" s="13">
        <v>2</v>
      </c>
      <c r="D106" s="13">
        <v>0</v>
      </c>
      <c r="E106" s="13">
        <v>0</v>
      </c>
      <c r="F106" s="13">
        <v>1</v>
      </c>
      <c r="G106" s="13">
        <v>0</v>
      </c>
      <c r="H106" s="13">
        <v>0</v>
      </c>
      <c r="I106" s="13">
        <v>1</v>
      </c>
      <c r="J106" s="13">
        <v>0</v>
      </c>
      <c r="K106" s="13">
        <v>0</v>
      </c>
    </row>
    <row r="107" spans="1:11" x14ac:dyDescent="0.25">
      <c r="A107" s="16" t="s">
        <v>131</v>
      </c>
      <c r="B107" s="13">
        <v>6</v>
      </c>
      <c r="C107" s="13">
        <v>3</v>
      </c>
      <c r="D107" s="13">
        <v>5</v>
      </c>
      <c r="E107" s="13">
        <v>2</v>
      </c>
      <c r="F107" s="13">
        <v>4</v>
      </c>
      <c r="G107" s="13">
        <v>4</v>
      </c>
      <c r="H107" s="13">
        <v>1</v>
      </c>
      <c r="I107" s="13">
        <v>3</v>
      </c>
      <c r="J107" s="13">
        <v>3</v>
      </c>
      <c r="K107" s="13">
        <v>2</v>
      </c>
    </row>
    <row r="108" spans="1:11" x14ac:dyDescent="0.25">
      <c r="A108" s="16" t="s">
        <v>132</v>
      </c>
      <c r="B108" s="13">
        <v>0</v>
      </c>
      <c r="C108" s="13">
        <v>0</v>
      </c>
      <c r="D108" s="13">
        <v>0</v>
      </c>
      <c r="E108" s="13">
        <v>0</v>
      </c>
      <c r="F108" s="13">
        <v>0</v>
      </c>
      <c r="G108" s="13">
        <v>0</v>
      </c>
      <c r="H108" s="13">
        <v>0</v>
      </c>
      <c r="I108" s="13">
        <v>0</v>
      </c>
      <c r="J108" s="13">
        <v>0</v>
      </c>
      <c r="K108" s="13">
        <v>0</v>
      </c>
    </row>
    <row r="109" spans="1:11" x14ac:dyDescent="0.25">
      <c r="A109" s="15" t="s">
        <v>133</v>
      </c>
      <c r="B109" s="13">
        <v>4</v>
      </c>
      <c r="C109" s="13">
        <v>4</v>
      </c>
      <c r="D109" s="13">
        <v>2</v>
      </c>
      <c r="E109" s="13">
        <v>4</v>
      </c>
      <c r="F109" s="13">
        <v>4</v>
      </c>
      <c r="G109" s="13">
        <v>4</v>
      </c>
      <c r="H109" s="13">
        <v>2</v>
      </c>
      <c r="I109" s="13">
        <v>5</v>
      </c>
      <c r="J109" s="13">
        <v>7</v>
      </c>
      <c r="K109" s="13">
        <v>6</v>
      </c>
    </row>
    <row r="110" spans="1:11" x14ac:dyDescent="0.25">
      <c r="A110" s="16" t="s">
        <v>134</v>
      </c>
      <c r="B110" s="13">
        <v>2</v>
      </c>
      <c r="C110" s="13">
        <v>3</v>
      </c>
      <c r="D110" s="13">
        <v>2</v>
      </c>
      <c r="E110" s="13">
        <v>4</v>
      </c>
      <c r="F110" s="13">
        <v>3</v>
      </c>
      <c r="G110" s="13">
        <v>4</v>
      </c>
      <c r="H110" s="13">
        <v>2</v>
      </c>
      <c r="I110" s="13">
        <v>5</v>
      </c>
      <c r="J110" s="13">
        <v>6</v>
      </c>
      <c r="K110" s="13">
        <v>5</v>
      </c>
    </row>
    <row r="111" spans="1:11" x14ac:dyDescent="0.25">
      <c r="A111" s="16" t="s">
        <v>135</v>
      </c>
      <c r="B111" s="13">
        <v>2</v>
      </c>
      <c r="C111" s="13">
        <v>0</v>
      </c>
      <c r="D111" s="13">
        <v>0</v>
      </c>
      <c r="E111" s="13">
        <v>0</v>
      </c>
      <c r="F111" s="13">
        <v>1</v>
      </c>
      <c r="G111" s="13">
        <v>0</v>
      </c>
      <c r="H111" s="13">
        <v>0</v>
      </c>
      <c r="I111" s="13">
        <v>0</v>
      </c>
      <c r="J111" s="13">
        <v>1</v>
      </c>
      <c r="K111" s="13">
        <v>1</v>
      </c>
    </row>
    <row r="112" spans="1:11" x14ac:dyDescent="0.25">
      <c r="A112" s="16" t="s">
        <v>136</v>
      </c>
      <c r="B112" s="13">
        <v>0</v>
      </c>
      <c r="C112" s="13">
        <v>1</v>
      </c>
      <c r="D112" s="13">
        <v>0</v>
      </c>
      <c r="E112" s="13">
        <v>0</v>
      </c>
      <c r="F112" s="13">
        <v>0</v>
      </c>
      <c r="G112" s="13">
        <v>0</v>
      </c>
      <c r="H112" s="13">
        <v>0</v>
      </c>
      <c r="I112" s="13">
        <v>0</v>
      </c>
      <c r="J112" s="13">
        <v>0</v>
      </c>
      <c r="K112" s="13">
        <v>0</v>
      </c>
    </row>
    <row r="113" spans="1:11" x14ac:dyDescent="0.25">
      <c r="A113" s="15" t="s">
        <v>137</v>
      </c>
      <c r="B113" s="13">
        <v>214</v>
      </c>
      <c r="C113" s="13">
        <v>192</v>
      </c>
      <c r="D113" s="13">
        <v>163</v>
      </c>
      <c r="E113" s="13">
        <v>180</v>
      </c>
      <c r="F113" s="13">
        <v>198</v>
      </c>
      <c r="G113" s="13">
        <v>161</v>
      </c>
      <c r="H113" s="13">
        <v>207</v>
      </c>
      <c r="I113" s="13">
        <v>195</v>
      </c>
      <c r="J113" s="13">
        <v>182</v>
      </c>
      <c r="K113" s="13">
        <v>206</v>
      </c>
    </row>
  </sheetData>
  <hyperlinks>
    <hyperlink ref="A2" location="'Cover page'!A1" display="Return to Cover page" xr:uid="{F2AE734E-0BC6-47A7-9399-6177F63DDBB6}"/>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E43AD-3F7C-40F0-BBE3-EDD4B5F4D397}">
  <dimension ref="A1:K113"/>
  <sheetViews>
    <sheetView zoomScale="85" zoomScaleNormal="85" workbookViewId="0">
      <selection activeCell="B2" sqref="B2"/>
    </sheetView>
  </sheetViews>
  <sheetFormatPr defaultRowHeight="15" x14ac:dyDescent="0.25"/>
  <cols>
    <col min="1" max="1" width="115.140625" bestFit="1" customWidth="1"/>
    <col min="2" max="2" width="8" bestFit="1" customWidth="1"/>
    <col min="3" max="11" width="7.85546875" bestFit="1" customWidth="1"/>
    <col min="12" max="21" width="14.85546875" bestFit="1" customWidth="1"/>
    <col min="22" max="22" width="5.140625" bestFit="1" customWidth="1"/>
    <col min="23" max="23" width="3.7109375" bestFit="1" customWidth="1"/>
    <col min="24" max="24" width="11.28515625" bestFit="1" customWidth="1"/>
  </cols>
  <sheetData>
    <row r="1" spans="1:11" ht="18" thickBot="1" x14ac:dyDescent="0.35">
      <c r="A1" s="10" t="str">
        <f>'Cover page'!$A$20</f>
        <v>Table 1.4. Fatalities (rate) by Industry (ANZSIC Subdivision), 10 years (financial) to 2024-25</v>
      </c>
    </row>
    <row r="2" spans="1:11" ht="15.75" thickTop="1" x14ac:dyDescent="0.25">
      <c r="A2" s="11" t="s">
        <v>18</v>
      </c>
    </row>
    <row r="3" spans="1:11" hidden="1" x14ac:dyDescent="0.25">
      <c r="A3" s="1" t="s">
        <v>140</v>
      </c>
      <c r="B3" t="s" vm="2">
        <v>20</v>
      </c>
    </row>
    <row r="4" spans="1:11" hidden="1" x14ac:dyDescent="0.25">
      <c r="A4" s="1" t="s">
        <v>21</v>
      </c>
      <c r="B4" t="s" vm="3">
        <v>22</v>
      </c>
    </row>
    <row r="5" spans="1:11" hidden="1" x14ac:dyDescent="0.25"/>
    <row r="6" spans="1:11" x14ac:dyDescent="0.25">
      <c r="A6" s="1" t="s">
        <v>138</v>
      </c>
    </row>
    <row r="7" spans="1:11" x14ac:dyDescent="0.25">
      <c r="B7" t="s">
        <v>141</v>
      </c>
      <c r="C7" t="s">
        <v>142</v>
      </c>
      <c r="D7" t="s">
        <v>143</v>
      </c>
      <c r="E7" t="s">
        <v>144</v>
      </c>
      <c r="F7" t="s">
        <v>145</v>
      </c>
      <c r="G7" t="s">
        <v>146</v>
      </c>
      <c r="H7" t="s">
        <v>147</v>
      </c>
      <c r="I7" t="s">
        <v>148</v>
      </c>
      <c r="J7" t="s">
        <v>374</v>
      </c>
      <c r="K7" t="s">
        <v>377</v>
      </c>
    </row>
    <row r="8" spans="1:11" x14ac:dyDescent="0.25">
      <c r="A8" s="15" t="s">
        <v>32</v>
      </c>
      <c r="B8" s="12">
        <v>19.114505406264591</v>
      </c>
      <c r="C8" s="12">
        <v>13.389029189333181</v>
      </c>
      <c r="D8" s="12">
        <v>14.068788557165085</v>
      </c>
      <c r="E8" s="12">
        <v>12.259118069335605</v>
      </c>
      <c r="F8" s="12">
        <v>11.562579282367475</v>
      </c>
      <c r="G8" s="12">
        <v>10.902692111413295</v>
      </c>
      <c r="H8" s="12">
        <v>15.295395584198445</v>
      </c>
      <c r="I8" s="12">
        <v>11.291972505075183</v>
      </c>
      <c r="J8" s="12">
        <v>9.831471765605432</v>
      </c>
      <c r="K8" s="12">
        <v>12.37267407312128</v>
      </c>
    </row>
    <row r="9" spans="1:11" x14ac:dyDescent="0.25">
      <c r="A9" s="16" t="s">
        <v>33</v>
      </c>
      <c r="B9" s="12">
        <v>17.040004754502029</v>
      </c>
      <c r="C9" s="12">
        <v>12.191700186704681</v>
      </c>
      <c r="D9" s="12">
        <v>12.705445275124326</v>
      </c>
      <c r="E9" s="12">
        <v>11.093812826621985</v>
      </c>
      <c r="F9" s="12">
        <v>12.282043857654092</v>
      </c>
      <c r="G9" s="12">
        <v>10.755297811961977</v>
      </c>
      <c r="H9" s="12">
        <v>13.865294928160868</v>
      </c>
      <c r="I9" s="12">
        <v>12.15195148867628</v>
      </c>
      <c r="J9" s="12">
        <v>9.2876893402512977</v>
      </c>
      <c r="K9" s="12">
        <v>13.016705889893482</v>
      </c>
    </row>
    <row r="10" spans="1:11" x14ac:dyDescent="0.25">
      <c r="A10" s="16" t="s">
        <v>34</v>
      </c>
      <c r="B10" s="12" t="s">
        <v>139</v>
      </c>
      <c r="C10" s="12" t="s">
        <v>139</v>
      </c>
      <c r="D10" s="12" t="s">
        <v>139</v>
      </c>
      <c r="E10" s="12" t="s">
        <v>139</v>
      </c>
      <c r="F10" s="12" t="s">
        <v>139</v>
      </c>
      <c r="G10" s="12" t="s">
        <v>139</v>
      </c>
      <c r="H10" s="12" t="s">
        <v>139</v>
      </c>
      <c r="I10" s="12" t="s">
        <v>139</v>
      </c>
      <c r="J10" s="12" t="s">
        <v>139</v>
      </c>
      <c r="K10" s="12" t="s">
        <v>139</v>
      </c>
    </row>
    <row r="11" spans="1:11" x14ac:dyDescent="0.25">
      <c r="A11" s="16" t="s">
        <v>35</v>
      </c>
      <c r="B11" s="12">
        <v>62.954261402184997</v>
      </c>
      <c r="C11" s="12">
        <v>50.674913766136115</v>
      </c>
      <c r="D11" s="12">
        <v>25.964771916397105</v>
      </c>
      <c r="E11" s="12">
        <v>62.280446849835755</v>
      </c>
      <c r="F11" s="12" t="s">
        <v>139</v>
      </c>
      <c r="G11" s="12">
        <v>16.548203964515888</v>
      </c>
      <c r="H11" s="12">
        <v>30.484757483951281</v>
      </c>
      <c r="I11" s="12" t="s">
        <v>139</v>
      </c>
      <c r="J11" s="12">
        <v>35.295189686698123</v>
      </c>
      <c r="K11" s="12" t="s">
        <v>139</v>
      </c>
    </row>
    <row r="12" spans="1:11" x14ac:dyDescent="0.25">
      <c r="A12" s="16" t="s">
        <v>36</v>
      </c>
      <c r="B12" s="12">
        <v>142.82274312873889</v>
      </c>
      <c r="C12" s="12">
        <v>26.169777268425413</v>
      </c>
      <c r="D12" s="12">
        <v>111.07722759834499</v>
      </c>
      <c r="E12" s="12">
        <v>62.041698560609362</v>
      </c>
      <c r="F12" s="12">
        <v>17.313097569173916</v>
      </c>
      <c r="G12" s="12">
        <v>33.661874246929777</v>
      </c>
      <c r="H12" s="12">
        <v>53.705394241635069</v>
      </c>
      <c r="I12" s="12" t="s">
        <v>139</v>
      </c>
      <c r="J12" s="12" t="s">
        <v>139</v>
      </c>
      <c r="K12" s="12">
        <v>26.000668749141553</v>
      </c>
    </row>
    <row r="13" spans="1:11" x14ac:dyDescent="0.25">
      <c r="A13" s="16" t="s">
        <v>37</v>
      </c>
      <c r="B13" s="12">
        <v>4.968442822538198</v>
      </c>
      <c r="C13" s="12">
        <v>14.175209043279546</v>
      </c>
      <c r="D13" s="12">
        <v>10.553985082233444</v>
      </c>
      <c r="E13" s="12">
        <v>3.6199513146380635</v>
      </c>
      <c r="F13" s="12">
        <v>8.1013431234488404</v>
      </c>
      <c r="G13" s="12">
        <v>8.2038558135344513</v>
      </c>
      <c r="H13" s="12">
        <v>21.4132972056269</v>
      </c>
      <c r="I13" s="12">
        <v>9.3139197492313475</v>
      </c>
      <c r="J13" s="12">
        <v>13.604397059558131</v>
      </c>
      <c r="K13" s="12">
        <v>9.74790252125125</v>
      </c>
    </row>
    <row r="14" spans="1:11" x14ac:dyDescent="0.25">
      <c r="A14" s="15" t="s">
        <v>38</v>
      </c>
      <c r="B14" s="12">
        <v>3.4978771041234999</v>
      </c>
      <c r="C14" s="12">
        <v>2.3699122258926093</v>
      </c>
      <c r="D14" s="12">
        <v>2.6017850437112648</v>
      </c>
      <c r="E14" s="12">
        <v>2.6866001830234278</v>
      </c>
      <c r="F14" s="12">
        <v>2.7155332355362729</v>
      </c>
      <c r="G14" s="12">
        <v>1.8305020108716903</v>
      </c>
      <c r="H14" s="12">
        <v>2.6732167936412154</v>
      </c>
      <c r="I14" s="12">
        <v>3.3506403309884383</v>
      </c>
      <c r="J14" s="12">
        <v>0.98732398684475531</v>
      </c>
      <c r="K14" s="12">
        <v>3.2514962120837083</v>
      </c>
    </row>
    <row r="15" spans="1:11" x14ac:dyDescent="0.25">
      <c r="A15" s="16" t="s">
        <v>39</v>
      </c>
      <c r="B15" s="12" t="s">
        <v>139</v>
      </c>
      <c r="C15" s="12" t="s">
        <v>139</v>
      </c>
      <c r="D15" s="12">
        <v>3.7670708820819283</v>
      </c>
      <c r="E15" s="12">
        <v>3.554362357492689</v>
      </c>
      <c r="F15" s="12">
        <v>5.7731279532099595</v>
      </c>
      <c r="G15" s="12" t="s">
        <v>139</v>
      </c>
      <c r="H15" s="12">
        <v>6.6373695398738564</v>
      </c>
      <c r="I15" s="12" t="s">
        <v>139</v>
      </c>
      <c r="J15" s="12">
        <v>1.9784593783048829</v>
      </c>
      <c r="K15" s="12">
        <v>8.9182559501833989</v>
      </c>
    </row>
    <row r="16" spans="1:11" x14ac:dyDescent="0.25">
      <c r="A16" s="16" t="s">
        <v>40</v>
      </c>
      <c r="B16" s="12" t="s">
        <v>139</v>
      </c>
      <c r="C16" s="12" t="s">
        <v>139</v>
      </c>
      <c r="D16" s="12">
        <v>3.5459636963500332</v>
      </c>
      <c r="E16" s="12" t="s">
        <v>139</v>
      </c>
      <c r="F16" s="12" t="s">
        <v>139</v>
      </c>
      <c r="G16" s="12" t="s">
        <v>139</v>
      </c>
      <c r="H16" s="12" t="s">
        <v>139</v>
      </c>
      <c r="I16" s="12">
        <v>4.5234030958899263</v>
      </c>
      <c r="J16" s="12" t="s">
        <v>139</v>
      </c>
      <c r="K16" s="12" t="s">
        <v>139</v>
      </c>
    </row>
    <row r="17" spans="1:11" x14ac:dyDescent="0.25">
      <c r="A17" s="16" t="s">
        <v>41</v>
      </c>
      <c r="B17" s="12">
        <v>7.8713409877119753</v>
      </c>
      <c r="C17" s="12">
        <v>3.90418510161637</v>
      </c>
      <c r="D17" s="12">
        <v>1.2282057323251738</v>
      </c>
      <c r="E17" s="12">
        <v>0.89143165745692521</v>
      </c>
      <c r="F17" s="12">
        <v>2.5019167145570043</v>
      </c>
      <c r="G17" s="12">
        <v>1.6140364692861289</v>
      </c>
      <c r="H17" s="12">
        <v>2.1716056100309893</v>
      </c>
      <c r="I17" s="12">
        <v>3.686490605420583</v>
      </c>
      <c r="J17" s="12">
        <v>0.73003945318777064</v>
      </c>
      <c r="K17" s="12">
        <v>0.73780208463045405</v>
      </c>
    </row>
    <row r="18" spans="1:11" x14ac:dyDescent="0.25">
      <c r="A18" s="16" t="s">
        <v>42</v>
      </c>
      <c r="B18" s="12">
        <v>16.796639648126259</v>
      </c>
      <c r="C18" s="12">
        <v>20.888845825995851</v>
      </c>
      <c r="D18" s="12" t="s">
        <v>139</v>
      </c>
      <c r="E18" s="12">
        <v>18.777539394264057</v>
      </c>
      <c r="F18" s="12">
        <v>8.0001077447461384</v>
      </c>
      <c r="G18" s="12">
        <v>15.854954395384182</v>
      </c>
      <c r="H18" s="12">
        <v>6.5931810900535712</v>
      </c>
      <c r="I18" s="12">
        <v>13.779255637378821</v>
      </c>
      <c r="J18" s="12" t="s">
        <v>139</v>
      </c>
      <c r="K18" s="12">
        <v>12.397243262324817</v>
      </c>
    </row>
    <row r="19" spans="1:11" x14ac:dyDescent="0.25">
      <c r="A19" s="16" t="s">
        <v>43</v>
      </c>
      <c r="B19" s="12" t="s">
        <v>139</v>
      </c>
      <c r="C19" s="12" t="s">
        <v>139</v>
      </c>
      <c r="D19" s="12">
        <v>3.6787341392193209</v>
      </c>
      <c r="E19" s="12">
        <v>2.0023493289599048</v>
      </c>
      <c r="F19" s="12" t="s">
        <v>139</v>
      </c>
      <c r="G19" s="12">
        <v>1.6817642393109682</v>
      </c>
      <c r="H19" s="12">
        <v>1.2832277963339789</v>
      </c>
      <c r="I19" s="12">
        <v>2.4657501428267206</v>
      </c>
      <c r="J19" s="12">
        <v>1.2941355828568732</v>
      </c>
      <c r="K19" s="12">
        <v>3.3767764210883864</v>
      </c>
    </row>
    <row r="20" spans="1:11" x14ac:dyDescent="0.25">
      <c r="A20" s="15" t="s">
        <v>44</v>
      </c>
      <c r="B20" s="12">
        <v>1.425873899434686</v>
      </c>
      <c r="C20" s="12">
        <v>0.9208343230128907</v>
      </c>
      <c r="D20" s="12">
        <v>1.3539953408615166</v>
      </c>
      <c r="E20" s="12">
        <v>1.33842835504561</v>
      </c>
      <c r="F20" s="12">
        <v>1.9284511467318672</v>
      </c>
      <c r="G20" s="12">
        <v>1.6144470787117502</v>
      </c>
      <c r="H20" s="12">
        <v>1.9606885399965837</v>
      </c>
      <c r="I20" s="12">
        <v>1.2680021938947172</v>
      </c>
      <c r="J20" s="12">
        <v>0.76987591070536576</v>
      </c>
      <c r="K20" s="12">
        <v>1.3804458275190226</v>
      </c>
    </row>
    <row r="21" spans="1:11" x14ac:dyDescent="0.25">
      <c r="A21" s="16" t="s">
        <v>45</v>
      </c>
      <c r="B21" s="12">
        <v>0.51488147420355634</v>
      </c>
      <c r="C21" s="12">
        <v>0.50359877645508166</v>
      </c>
      <c r="D21" s="12">
        <v>0.49091905424211585</v>
      </c>
      <c r="E21" s="12" t="s">
        <v>139</v>
      </c>
      <c r="F21" s="12">
        <v>1.9420973303182993</v>
      </c>
      <c r="G21" s="12">
        <v>1.4978478944874538</v>
      </c>
      <c r="H21" s="12">
        <v>1.9789455011584351</v>
      </c>
      <c r="I21" s="12">
        <v>1.0520763726675602</v>
      </c>
      <c r="J21" s="12">
        <v>1.019981069547248</v>
      </c>
      <c r="K21" s="12">
        <v>0.49515442316098013</v>
      </c>
    </row>
    <row r="22" spans="1:11" x14ac:dyDescent="0.25">
      <c r="A22" s="16" t="s">
        <v>46</v>
      </c>
      <c r="B22" s="12">
        <v>2.9057606088050933</v>
      </c>
      <c r="C22" s="12" t="s">
        <v>139</v>
      </c>
      <c r="D22" s="12">
        <v>3.1815884918704738</v>
      </c>
      <c r="E22" s="12" t="s">
        <v>139</v>
      </c>
      <c r="F22" s="12" t="s">
        <v>139</v>
      </c>
      <c r="G22" s="12" t="s">
        <v>139</v>
      </c>
      <c r="H22" s="12">
        <v>2.7316683096217482</v>
      </c>
      <c r="I22" s="12" t="s">
        <v>139</v>
      </c>
      <c r="J22" s="12" t="s">
        <v>139</v>
      </c>
      <c r="K22" s="12" t="s">
        <v>139</v>
      </c>
    </row>
    <row r="23" spans="1:11" x14ac:dyDescent="0.25">
      <c r="A23" s="16" t="s">
        <v>47</v>
      </c>
      <c r="B23" s="12">
        <v>2.6458540742837267</v>
      </c>
      <c r="C23" s="12" t="s">
        <v>139</v>
      </c>
      <c r="D23" s="12" t="s">
        <v>139</v>
      </c>
      <c r="E23" s="12" t="s">
        <v>139</v>
      </c>
      <c r="F23" s="12" t="s">
        <v>139</v>
      </c>
      <c r="G23" s="12" t="s">
        <v>139</v>
      </c>
      <c r="H23" s="12" t="s">
        <v>139</v>
      </c>
      <c r="I23" s="12" t="s">
        <v>139</v>
      </c>
      <c r="J23" s="12" t="s">
        <v>139</v>
      </c>
      <c r="K23" s="12" t="s">
        <v>139</v>
      </c>
    </row>
    <row r="24" spans="1:11" x14ac:dyDescent="0.25">
      <c r="A24" s="16" t="s">
        <v>48</v>
      </c>
      <c r="B24" s="12" t="s">
        <v>139</v>
      </c>
      <c r="C24" s="12">
        <v>2.5414207044740516</v>
      </c>
      <c r="D24" s="12">
        <v>1.9902012330804881</v>
      </c>
      <c r="E24" s="12">
        <v>2.1921886097679502</v>
      </c>
      <c r="F24" s="12">
        <v>11.377331915004595</v>
      </c>
      <c r="G24" s="12">
        <v>2.5271213019188123</v>
      </c>
      <c r="H24" s="12">
        <v>5.1675460565721023</v>
      </c>
      <c r="I24" s="12">
        <v>2.8199774492140555</v>
      </c>
      <c r="J24" s="12" t="s">
        <v>139</v>
      </c>
      <c r="K24" s="12">
        <v>2.9138593463974476</v>
      </c>
    </row>
    <row r="25" spans="1:11" x14ac:dyDescent="0.25">
      <c r="A25" s="16" t="s">
        <v>49</v>
      </c>
      <c r="B25" s="12" t="s">
        <v>139</v>
      </c>
      <c r="C25" s="12" t="s">
        <v>139</v>
      </c>
      <c r="D25" s="12">
        <v>13.612498068385086</v>
      </c>
      <c r="E25" s="12" t="s">
        <v>139</v>
      </c>
      <c r="F25" s="12" t="s">
        <v>139</v>
      </c>
      <c r="G25" s="12" t="s">
        <v>139</v>
      </c>
      <c r="H25" s="12" t="s">
        <v>139</v>
      </c>
      <c r="I25" s="12" t="s">
        <v>139</v>
      </c>
      <c r="J25" s="12" t="s">
        <v>139</v>
      </c>
      <c r="K25" s="12" t="s">
        <v>139</v>
      </c>
    </row>
    <row r="26" spans="1:11" x14ac:dyDescent="0.25">
      <c r="A26" s="16" t="s">
        <v>50</v>
      </c>
      <c r="B26" s="12" t="s">
        <v>139</v>
      </c>
      <c r="C26" s="12" t="s">
        <v>139</v>
      </c>
      <c r="D26" s="12" t="s">
        <v>139</v>
      </c>
      <c r="E26" s="12" t="s">
        <v>139</v>
      </c>
      <c r="F26" s="12" t="s">
        <v>139</v>
      </c>
      <c r="G26" s="12" t="s">
        <v>139</v>
      </c>
      <c r="H26" s="12" t="s">
        <v>139</v>
      </c>
      <c r="I26" s="12" t="s">
        <v>139</v>
      </c>
      <c r="J26" s="12">
        <v>3.6444604772334817</v>
      </c>
      <c r="K26" s="12" t="s">
        <v>139</v>
      </c>
    </row>
    <row r="27" spans="1:11" x14ac:dyDescent="0.25">
      <c r="A27" s="16" t="s">
        <v>51</v>
      </c>
      <c r="B27" s="12" t="s">
        <v>139</v>
      </c>
      <c r="C27" s="12" t="s">
        <v>139</v>
      </c>
      <c r="D27" s="12" t="s">
        <v>139</v>
      </c>
      <c r="E27" s="12" t="s">
        <v>139</v>
      </c>
      <c r="F27" s="12" t="s">
        <v>139</v>
      </c>
      <c r="G27" s="12" t="s">
        <v>139</v>
      </c>
      <c r="H27" s="12" t="s">
        <v>139</v>
      </c>
      <c r="I27" s="12" t="s">
        <v>139</v>
      </c>
      <c r="J27" s="12" t="s">
        <v>139</v>
      </c>
      <c r="K27" s="12" t="s">
        <v>139</v>
      </c>
    </row>
    <row r="28" spans="1:11" x14ac:dyDescent="0.25">
      <c r="A28" s="16" t="s">
        <v>52</v>
      </c>
      <c r="B28" s="12">
        <v>2.0771908937265584</v>
      </c>
      <c r="C28" s="12" t="s">
        <v>139</v>
      </c>
      <c r="D28" s="12">
        <v>3.864026763414651</v>
      </c>
      <c r="E28" s="12" t="s">
        <v>139</v>
      </c>
      <c r="F28" s="12">
        <v>1.9060983282812147</v>
      </c>
      <c r="G28" s="12">
        <v>1.7032180149035736</v>
      </c>
      <c r="H28" s="12" t="s">
        <v>139</v>
      </c>
      <c r="I28" s="12">
        <v>2.0050902667270738</v>
      </c>
      <c r="J28" s="12">
        <v>1.8850780912917835</v>
      </c>
      <c r="K28" s="12" t="s">
        <v>139</v>
      </c>
    </row>
    <row r="29" spans="1:11" x14ac:dyDescent="0.25">
      <c r="A29" s="16" t="s">
        <v>53</v>
      </c>
      <c r="B29" s="12" t="s">
        <v>139</v>
      </c>
      <c r="C29" s="12" t="s">
        <v>139</v>
      </c>
      <c r="D29" s="12">
        <v>3.1582385767153611</v>
      </c>
      <c r="E29" s="12">
        <v>2.7842012615606788</v>
      </c>
      <c r="F29" s="12" t="s">
        <v>139</v>
      </c>
      <c r="G29" s="12" t="s">
        <v>139</v>
      </c>
      <c r="H29" s="12">
        <v>3.4865216779378541</v>
      </c>
      <c r="I29" s="12">
        <v>3.3562619823848276</v>
      </c>
      <c r="J29" s="12">
        <v>4.0393503814339997</v>
      </c>
      <c r="K29" s="12" t="s">
        <v>139</v>
      </c>
    </row>
    <row r="30" spans="1:11" x14ac:dyDescent="0.25">
      <c r="A30" s="16" t="s">
        <v>54</v>
      </c>
      <c r="B30" s="12">
        <v>5.7447800326659753</v>
      </c>
      <c r="C30" s="12">
        <v>6.0420076341426565</v>
      </c>
      <c r="D30" s="12">
        <v>5.7589464797052567</v>
      </c>
      <c r="E30" s="12">
        <v>7.375919072237056</v>
      </c>
      <c r="F30" s="12">
        <v>2.7856211984560812</v>
      </c>
      <c r="G30" s="12" t="s">
        <v>139</v>
      </c>
      <c r="H30" s="12">
        <v>5.9428521016418783</v>
      </c>
      <c r="I30" s="12" t="s">
        <v>139</v>
      </c>
      <c r="J30" s="12">
        <v>3.0295455951633969</v>
      </c>
      <c r="K30" s="12">
        <v>9.4742080629092804</v>
      </c>
    </row>
    <row r="31" spans="1:11" x14ac:dyDescent="0.25">
      <c r="A31" s="16" t="s">
        <v>55</v>
      </c>
      <c r="B31" s="12">
        <v>1.5188125327665702</v>
      </c>
      <c r="C31" s="12">
        <v>1.5143125780860842</v>
      </c>
      <c r="D31" s="12" t="s">
        <v>139</v>
      </c>
      <c r="E31" s="12" t="s">
        <v>139</v>
      </c>
      <c r="F31" s="12">
        <v>1.3393664847765081</v>
      </c>
      <c r="G31" s="12" t="s">
        <v>139</v>
      </c>
      <c r="H31" s="12">
        <v>1.5644524987456683</v>
      </c>
      <c r="I31" s="12">
        <v>1.6070339790639405</v>
      </c>
      <c r="J31" s="12" t="s">
        <v>139</v>
      </c>
      <c r="K31" s="12" t="s">
        <v>139</v>
      </c>
    </row>
    <row r="32" spans="1:11" x14ac:dyDescent="0.25">
      <c r="A32" s="16" t="s">
        <v>56</v>
      </c>
      <c r="B32" s="12">
        <v>5.4257364068644254</v>
      </c>
      <c r="C32" s="12">
        <v>3.0961576682568008</v>
      </c>
      <c r="D32" s="12">
        <v>1.3840448629228663</v>
      </c>
      <c r="E32" s="12" t="s">
        <v>139</v>
      </c>
      <c r="F32" s="12">
        <v>4.4596601192078307</v>
      </c>
      <c r="G32" s="12">
        <v>7.2844840310488941</v>
      </c>
      <c r="H32" s="12">
        <v>1.2960956912696531</v>
      </c>
      <c r="I32" s="12">
        <v>4.099499144305895</v>
      </c>
      <c r="J32" s="12">
        <v>1.3986409421050074</v>
      </c>
      <c r="K32" s="12">
        <v>3.9141629419455919</v>
      </c>
    </row>
    <row r="33" spans="1:11" x14ac:dyDescent="0.25">
      <c r="A33" s="16" t="s">
        <v>57</v>
      </c>
      <c r="B33" s="12">
        <v>1.3319936488747943</v>
      </c>
      <c r="C33" s="12" t="s">
        <v>139</v>
      </c>
      <c r="D33" s="12" t="s">
        <v>139</v>
      </c>
      <c r="E33" s="12">
        <v>6.6020899249356395</v>
      </c>
      <c r="F33" s="12">
        <v>1.4712073567956858</v>
      </c>
      <c r="G33" s="12">
        <v>3.360060102908657</v>
      </c>
      <c r="H33" s="12">
        <v>3.9911258141564492</v>
      </c>
      <c r="I33" s="12" t="s">
        <v>139</v>
      </c>
      <c r="J33" s="12" t="s">
        <v>139</v>
      </c>
      <c r="K33" s="12">
        <v>4.3052714156000436</v>
      </c>
    </row>
    <row r="34" spans="1:11" x14ac:dyDescent="0.25">
      <c r="A34" s="16" t="s">
        <v>58</v>
      </c>
      <c r="B34" s="12">
        <v>0.88792272265626315</v>
      </c>
      <c r="C34" s="12">
        <v>0.89528240661503788</v>
      </c>
      <c r="D34" s="12">
        <v>0.8340948719241964</v>
      </c>
      <c r="E34" s="12">
        <v>2.5017620523240862</v>
      </c>
      <c r="F34" s="12" t="s">
        <v>139</v>
      </c>
      <c r="G34" s="12">
        <v>0.86188970681197785</v>
      </c>
      <c r="H34" s="12">
        <v>1.7283497509906116</v>
      </c>
      <c r="I34" s="12">
        <v>0.84196077849641138</v>
      </c>
      <c r="J34" s="12" t="s">
        <v>139</v>
      </c>
      <c r="K34" s="12">
        <v>0.82341425155689763</v>
      </c>
    </row>
    <row r="35" spans="1:11" x14ac:dyDescent="0.25">
      <c r="A35" s="16" t="s">
        <v>59</v>
      </c>
      <c r="B35" s="12" t="s">
        <v>139</v>
      </c>
      <c r="C35" s="12" t="s">
        <v>139</v>
      </c>
      <c r="D35" s="12" t="s">
        <v>139</v>
      </c>
      <c r="E35" s="12" t="s">
        <v>139</v>
      </c>
      <c r="F35" s="12">
        <v>1.5590683364238747</v>
      </c>
      <c r="G35" s="12">
        <v>1.463788832084685</v>
      </c>
      <c r="H35" s="12" t="s">
        <v>139</v>
      </c>
      <c r="I35" s="12">
        <v>1.264019087856743</v>
      </c>
      <c r="J35" s="12" t="s">
        <v>139</v>
      </c>
      <c r="K35" s="12" t="s">
        <v>139</v>
      </c>
    </row>
    <row r="36" spans="1:11" x14ac:dyDescent="0.25">
      <c r="A36" s="15" t="s">
        <v>60</v>
      </c>
      <c r="B36" s="12">
        <v>3.5527264280487003</v>
      </c>
      <c r="C36" s="12">
        <v>3.707767950591506</v>
      </c>
      <c r="D36" s="12">
        <v>1.3490501392093865</v>
      </c>
      <c r="E36" s="12">
        <v>3.8887159810409924</v>
      </c>
      <c r="F36" s="12">
        <v>1.9257831190672767</v>
      </c>
      <c r="G36" s="12">
        <v>1.3146349479607724</v>
      </c>
      <c r="H36" s="12">
        <v>4.4876738205988493</v>
      </c>
      <c r="I36" s="12">
        <v>2.4592260885877453</v>
      </c>
      <c r="J36" s="12">
        <v>0.56368668573463654</v>
      </c>
      <c r="K36" s="12">
        <v>5.0153332469399672</v>
      </c>
    </row>
    <row r="37" spans="1:11" x14ac:dyDescent="0.25">
      <c r="A37" s="16" t="s">
        <v>61</v>
      </c>
      <c r="B37" s="12" t="s">
        <v>139</v>
      </c>
      <c r="C37" s="12" t="s">
        <v>139</v>
      </c>
      <c r="D37" s="12" t="s">
        <v>139</v>
      </c>
      <c r="E37" s="12">
        <v>2.8756428654985791</v>
      </c>
      <c r="F37" s="12" t="s">
        <v>139</v>
      </c>
      <c r="G37" s="12" t="s">
        <v>139</v>
      </c>
      <c r="H37" s="12">
        <v>2.8411082521507249</v>
      </c>
      <c r="I37" s="12">
        <v>1.3662663118897822</v>
      </c>
      <c r="J37" s="12" t="s">
        <v>139</v>
      </c>
      <c r="K37" s="12">
        <v>2.0554682969125073</v>
      </c>
    </row>
    <row r="38" spans="1:11" x14ac:dyDescent="0.25">
      <c r="A38" s="16" t="s">
        <v>62</v>
      </c>
      <c r="B38" s="12" t="s">
        <v>139</v>
      </c>
      <c r="C38" s="12" t="s">
        <v>139</v>
      </c>
      <c r="D38" s="12" t="s">
        <v>139</v>
      </c>
      <c r="E38" s="12" t="s">
        <v>139</v>
      </c>
      <c r="F38" s="12" t="s">
        <v>139</v>
      </c>
      <c r="G38" s="12" t="s">
        <v>139</v>
      </c>
      <c r="H38" s="12" t="s">
        <v>139</v>
      </c>
      <c r="I38" s="12" t="s">
        <v>139</v>
      </c>
      <c r="J38" s="12" t="s">
        <v>139</v>
      </c>
      <c r="K38" s="12" t="s">
        <v>139</v>
      </c>
    </row>
    <row r="39" spans="1:11" x14ac:dyDescent="0.25">
      <c r="A39" s="16" t="s">
        <v>63</v>
      </c>
      <c r="B39" s="12" t="s">
        <v>139</v>
      </c>
      <c r="C39" s="12" t="s">
        <v>139</v>
      </c>
      <c r="D39" s="12" t="s">
        <v>139</v>
      </c>
      <c r="E39" s="12" t="s">
        <v>139</v>
      </c>
      <c r="F39" s="12" t="s">
        <v>139</v>
      </c>
      <c r="G39" s="12" t="s">
        <v>139</v>
      </c>
      <c r="H39" s="12" t="s">
        <v>139</v>
      </c>
      <c r="I39" s="12" t="s">
        <v>139</v>
      </c>
      <c r="J39" s="12" t="s">
        <v>139</v>
      </c>
      <c r="K39" s="12" t="s">
        <v>139</v>
      </c>
    </row>
    <row r="40" spans="1:11" x14ac:dyDescent="0.25">
      <c r="A40" s="16" t="s">
        <v>64</v>
      </c>
      <c r="B40" s="12">
        <v>14.968789206361844</v>
      </c>
      <c r="C40" s="12">
        <v>14.472516858203845</v>
      </c>
      <c r="D40" s="12">
        <v>5.6164902618037864</v>
      </c>
      <c r="E40" s="12">
        <v>10.271220178878576</v>
      </c>
      <c r="F40" s="12">
        <v>7.3939627239421819</v>
      </c>
      <c r="G40" s="12">
        <v>5.3313381423325286</v>
      </c>
      <c r="H40" s="12">
        <v>12.128838988704674</v>
      </c>
      <c r="I40" s="12">
        <v>6.6009448394952566</v>
      </c>
      <c r="J40" s="12">
        <v>2.1495960557309037</v>
      </c>
      <c r="K40" s="12">
        <v>16.510103814743193</v>
      </c>
    </row>
    <row r="41" spans="1:11" x14ac:dyDescent="0.25">
      <c r="A41" s="15" t="s">
        <v>65</v>
      </c>
      <c r="B41" s="12">
        <v>3.8730586782241221</v>
      </c>
      <c r="C41" s="12">
        <v>3.5802902391625171</v>
      </c>
      <c r="D41" s="12">
        <v>2.073369282957009</v>
      </c>
      <c r="E41" s="12">
        <v>2.2421162006718691</v>
      </c>
      <c r="F41" s="12">
        <v>2.8139276275345995</v>
      </c>
      <c r="G41" s="12">
        <v>2.6887262815924728</v>
      </c>
      <c r="H41" s="12">
        <v>2.0862765548963957</v>
      </c>
      <c r="I41" s="12">
        <v>2.863888735235566</v>
      </c>
      <c r="J41" s="12">
        <v>3.2498432660311094</v>
      </c>
      <c r="K41" s="12">
        <v>2.3916739218273086</v>
      </c>
    </row>
    <row r="42" spans="1:11" x14ac:dyDescent="0.25">
      <c r="A42" s="16" t="s">
        <v>66</v>
      </c>
      <c r="B42" s="12">
        <v>4.1320415118301028</v>
      </c>
      <c r="C42" s="12">
        <v>5.4387722259403599</v>
      </c>
      <c r="D42" s="12">
        <v>1.9923838690783009</v>
      </c>
      <c r="E42" s="12">
        <v>2.7901369625618089</v>
      </c>
      <c r="F42" s="12">
        <v>3.2364495972774234</v>
      </c>
      <c r="G42" s="12">
        <v>0.91878507203672144</v>
      </c>
      <c r="H42" s="12">
        <v>1.9725104046900572</v>
      </c>
      <c r="I42" s="12">
        <v>2.3413549154122135</v>
      </c>
      <c r="J42" s="12">
        <v>2.9660915968072579</v>
      </c>
      <c r="K42" s="12">
        <v>1.8436330355085899</v>
      </c>
    </row>
    <row r="43" spans="1:11" x14ac:dyDescent="0.25">
      <c r="A43" s="16" t="s">
        <v>67</v>
      </c>
      <c r="B43" s="12">
        <v>4.0666683430167829</v>
      </c>
      <c r="C43" s="12">
        <v>4.0572241659474564</v>
      </c>
      <c r="D43" s="12">
        <v>7.8587446312437814</v>
      </c>
      <c r="E43" s="12">
        <v>2.6389781790420668</v>
      </c>
      <c r="F43" s="12">
        <v>0.88929566124557735</v>
      </c>
      <c r="G43" s="12">
        <v>6.6224546116119942</v>
      </c>
      <c r="H43" s="12">
        <v>1.8110896718997991</v>
      </c>
      <c r="I43" s="12">
        <v>8.0918884813633678</v>
      </c>
      <c r="J43" s="12">
        <v>6.8047116320736336</v>
      </c>
      <c r="K43" s="12">
        <v>3.4177983341874238</v>
      </c>
    </row>
    <row r="44" spans="1:11" x14ac:dyDescent="0.25">
      <c r="A44" s="16" t="s">
        <v>68</v>
      </c>
      <c r="B44" s="12">
        <v>3.7529259693042269</v>
      </c>
      <c r="C44" s="12">
        <v>2.8104620996846887</v>
      </c>
      <c r="D44" s="12">
        <v>1.3252194850197947</v>
      </c>
      <c r="E44" s="12">
        <v>1.9353761803192475</v>
      </c>
      <c r="F44" s="12">
        <v>2.928222796688436</v>
      </c>
      <c r="G44" s="12">
        <v>2.8342943624194201</v>
      </c>
      <c r="H44" s="12">
        <v>2.1746128430356197</v>
      </c>
      <c r="I44" s="12">
        <v>2.2104100849706323</v>
      </c>
      <c r="J44" s="12">
        <v>2.8048061220357927</v>
      </c>
      <c r="K44" s="12">
        <v>2.4962688948432858</v>
      </c>
    </row>
    <row r="45" spans="1:11" x14ac:dyDescent="0.25">
      <c r="A45" s="15" t="s">
        <v>69</v>
      </c>
      <c r="B45" s="12" t="s">
        <v>139</v>
      </c>
      <c r="C45" s="12">
        <v>1.1530623902586585</v>
      </c>
      <c r="D45" s="12">
        <v>0.83040950486840082</v>
      </c>
      <c r="E45" s="12">
        <v>1.5458858846927617</v>
      </c>
      <c r="F45" s="12">
        <v>1.538669027929598</v>
      </c>
      <c r="G45" s="12">
        <v>0.79215935948824578</v>
      </c>
      <c r="H45" s="12">
        <v>0.57111232422179747</v>
      </c>
      <c r="I45" s="12">
        <v>0.82866790935983681</v>
      </c>
      <c r="J45" s="12">
        <v>1.0223803133128988</v>
      </c>
      <c r="K45" s="12">
        <v>0.85119060875794006</v>
      </c>
    </row>
    <row r="46" spans="1:11" x14ac:dyDescent="0.25">
      <c r="A46" s="16" t="s">
        <v>70</v>
      </c>
      <c r="B46" s="12" t="s">
        <v>139</v>
      </c>
      <c r="C46" s="12">
        <v>3.3474607441652822</v>
      </c>
      <c r="D46" s="12">
        <v>1.0842278708532076</v>
      </c>
      <c r="E46" s="12" t="s">
        <v>139</v>
      </c>
      <c r="F46" s="12">
        <v>2.2944748198012892</v>
      </c>
      <c r="G46" s="12">
        <v>1.1108537679163699</v>
      </c>
      <c r="H46" s="12" t="s">
        <v>139</v>
      </c>
      <c r="I46" s="12">
        <v>1.1318492737936017</v>
      </c>
      <c r="J46" s="12">
        <v>0.99714150077484964</v>
      </c>
      <c r="K46" s="12" t="s">
        <v>139</v>
      </c>
    </row>
    <row r="47" spans="1:11" x14ac:dyDescent="0.25">
      <c r="A47" s="16" t="s">
        <v>71</v>
      </c>
      <c r="B47" s="12" t="s">
        <v>139</v>
      </c>
      <c r="C47" s="12">
        <v>1.0683154912838078</v>
      </c>
      <c r="D47" s="12" t="s">
        <v>139</v>
      </c>
      <c r="E47" s="12">
        <v>0.9044992962857068</v>
      </c>
      <c r="F47" s="12">
        <v>0.90227577768567746</v>
      </c>
      <c r="G47" s="12">
        <v>1.0662798308761143</v>
      </c>
      <c r="H47" s="12" t="s">
        <v>139</v>
      </c>
      <c r="I47" s="12" t="s">
        <v>139</v>
      </c>
      <c r="J47" s="12" t="s">
        <v>139</v>
      </c>
      <c r="K47" s="12">
        <v>1.069938908970163</v>
      </c>
    </row>
    <row r="48" spans="1:11" x14ac:dyDescent="0.25">
      <c r="A48" s="16" t="s">
        <v>72</v>
      </c>
      <c r="B48" s="12" t="s">
        <v>139</v>
      </c>
      <c r="C48" s="12" t="s">
        <v>139</v>
      </c>
      <c r="D48" s="12" t="s">
        <v>139</v>
      </c>
      <c r="E48" s="12">
        <v>18.327349420030341</v>
      </c>
      <c r="F48" s="12" t="s">
        <v>139</v>
      </c>
      <c r="G48" s="12">
        <v>3.5585509437799283</v>
      </c>
      <c r="H48" s="12" t="s">
        <v>139</v>
      </c>
      <c r="I48" s="12">
        <v>7.4368962117084827</v>
      </c>
      <c r="J48" s="12">
        <v>3.4954078998426437</v>
      </c>
      <c r="K48" s="12">
        <v>4.3391940979185808</v>
      </c>
    </row>
    <row r="49" spans="1:11" x14ac:dyDescent="0.25">
      <c r="A49" s="16" t="s">
        <v>73</v>
      </c>
      <c r="B49" s="12" t="s">
        <v>139</v>
      </c>
      <c r="C49" s="12" t="s">
        <v>139</v>
      </c>
      <c r="D49" s="12" t="s">
        <v>139</v>
      </c>
      <c r="E49" s="12">
        <v>1.4053839994009512</v>
      </c>
      <c r="F49" s="12">
        <v>4.8181804140491362</v>
      </c>
      <c r="G49" s="12" t="s">
        <v>139</v>
      </c>
      <c r="H49" s="12">
        <v>3.0770097800581353</v>
      </c>
      <c r="I49" s="12" t="s">
        <v>139</v>
      </c>
      <c r="J49" s="12">
        <v>3.2194621622585076</v>
      </c>
      <c r="K49" s="12">
        <v>1.613294074984317</v>
      </c>
    </row>
    <row r="50" spans="1:11" x14ac:dyDescent="0.25">
      <c r="A50" s="16" t="s">
        <v>74</v>
      </c>
      <c r="B50" s="12" t="s">
        <v>139</v>
      </c>
      <c r="C50" s="12" t="s">
        <v>139</v>
      </c>
      <c r="D50" s="12">
        <v>1.0964832949603551</v>
      </c>
      <c r="E50" s="12" t="s">
        <v>139</v>
      </c>
      <c r="F50" s="12" t="s">
        <v>139</v>
      </c>
      <c r="G50" s="12" t="s">
        <v>139</v>
      </c>
      <c r="H50" s="12" t="s">
        <v>139</v>
      </c>
      <c r="I50" s="12" t="s">
        <v>139</v>
      </c>
      <c r="J50" s="12" t="s">
        <v>139</v>
      </c>
      <c r="K50" s="12" t="s">
        <v>139</v>
      </c>
    </row>
    <row r="51" spans="1:11" x14ac:dyDescent="0.25">
      <c r="A51" s="16" t="s">
        <v>75</v>
      </c>
      <c r="B51" s="12" t="s">
        <v>139</v>
      </c>
      <c r="C51" s="12" t="s">
        <v>139</v>
      </c>
      <c r="D51" s="12">
        <v>13.384872482001796</v>
      </c>
      <c r="E51" s="12" t="s">
        <v>139</v>
      </c>
      <c r="F51" s="12" t="s">
        <v>139</v>
      </c>
      <c r="G51" s="12" t="s">
        <v>139</v>
      </c>
      <c r="H51" s="12" t="s">
        <v>139</v>
      </c>
      <c r="I51" s="12" t="s">
        <v>139</v>
      </c>
      <c r="J51" s="12" t="s">
        <v>139</v>
      </c>
      <c r="K51" s="12" t="s">
        <v>139</v>
      </c>
    </row>
    <row r="52" spans="1:11" x14ac:dyDescent="0.25">
      <c r="A52" s="15" t="s">
        <v>76</v>
      </c>
      <c r="B52" s="12">
        <v>0.24689502113788253</v>
      </c>
      <c r="C52" s="12">
        <v>0.4201546718023586</v>
      </c>
      <c r="D52" s="12">
        <v>7.9026555742866558E-2</v>
      </c>
      <c r="E52" s="12" t="s">
        <v>139</v>
      </c>
      <c r="F52" s="12">
        <v>0.16360648613070436</v>
      </c>
      <c r="G52" s="12" t="s">
        <v>139</v>
      </c>
      <c r="H52" s="12">
        <v>0.15839314413192898</v>
      </c>
      <c r="I52" s="12">
        <v>0.37424577383499297</v>
      </c>
      <c r="J52" s="12" t="s">
        <v>139</v>
      </c>
      <c r="K52" s="12">
        <v>0.1489785341338089</v>
      </c>
    </row>
    <row r="53" spans="1:11" x14ac:dyDescent="0.25">
      <c r="A53" s="16" t="s">
        <v>77</v>
      </c>
      <c r="B53" s="12">
        <v>1.0618894070843818</v>
      </c>
      <c r="C53" s="12" t="s">
        <v>139</v>
      </c>
      <c r="D53" s="12" t="s">
        <v>139</v>
      </c>
      <c r="E53" s="12" t="s">
        <v>139</v>
      </c>
      <c r="F53" s="12" t="s">
        <v>139</v>
      </c>
      <c r="G53" s="12" t="s">
        <v>139</v>
      </c>
      <c r="H53" s="12">
        <v>1.0142388285667765</v>
      </c>
      <c r="I53" s="12" t="s">
        <v>139</v>
      </c>
      <c r="J53" s="12" t="s">
        <v>139</v>
      </c>
      <c r="K53" s="12" t="s">
        <v>139</v>
      </c>
    </row>
    <row r="54" spans="1:11" x14ac:dyDescent="0.25">
      <c r="A54" s="16" t="s">
        <v>78</v>
      </c>
      <c r="B54" s="12" t="s">
        <v>139</v>
      </c>
      <c r="C54" s="12">
        <v>2.5932699019706562</v>
      </c>
      <c r="D54" s="12" t="s">
        <v>139</v>
      </c>
      <c r="E54" s="12" t="s">
        <v>139</v>
      </c>
      <c r="F54" s="12" t="s">
        <v>139</v>
      </c>
      <c r="G54" s="12" t="s">
        <v>139</v>
      </c>
      <c r="H54" s="12">
        <v>2.6707328171905962</v>
      </c>
      <c r="I54" s="12" t="s">
        <v>139</v>
      </c>
      <c r="J54" s="12" t="s">
        <v>139</v>
      </c>
      <c r="K54" s="12" t="s">
        <v>139</v>
      </c>
    </row>
    <row r="55" spans="1:11" x14ac:dyDescent="0.25">
      <c r="A55" s="16" t="s">
        <v>79</v>
      </c>
      <c r="B55" s="12" t="s">
        <v>139</v>
      </c>
      <c r="C55" s="12">
        <v>0.49918403955448032</v>
      </c>
      <c r="D55" s="12" t="s">
        <v>139</v>
      </c>
      <c r="E55" s="12" t="s">
        <v>139</v>
      </c>
      <c r="F55" s="12" t="s">
        <v>139</v>
      </c>
      <c r="G55" s="12" t="s">
        <v>139</v>
      </c>
      <c r="H55" s="12" t="s">
        <v>139</v>
      </c>
      <c r="I55" s="12">
        <v>0.71048907566793995</v>
      </c>
      <c r="J55" s="12" t="s">
        <v>139</v>
      </c>
      <c r="K55" s="12">
        <v>0.23795322350755982</v>
      </c>
    </row>
    <row r="56" spans="1:11" x14ac:dyDescent="0.25">
      <c r="A56" s="16" t="s">
        <v>80</v>
      </c>
      <c r="B56" s="12">
        <v>0.14729631795975212</v>
      </c>
      <c r="C56" s="12">
        <v>0.31604074312658809</v>
      </c>
      <c r="D56" s="12">
        <v>0.14147848282640441</v>
      </c>
      <c r="E56" s="12" t="s">
        <v>139</v>
      </c>
      <c r="F56" s="12">
        <v>0.29789803268360526</v>
      </c>
      <c r="G56" s="12" t="s">
        <v>139</v>
      </c>
      <c r="H56" s="12" t="s">
        <v>139</v>
      </c>
      <c r="I56" s="12">
        <v>0.13391136114870167</v>
      </c>
      <c r="J56" s="12" t="s">
        <v>139</v>
      </c>
      <c r="K56" s="12">
        <v>0.13191594823778369</v>
      </c>
    </row>
    <row r="57" spans="1:11" x14ac:dyDescent="0.25">
      <c r="A57" s="16" t="s">
        <v>81</v>
      </c>
      <c r="B57" s="12">
        <v>5.8277928401691685</v>
      </c>
      <c r="C57" s="12" t="s">
        <v>139</v>
      </c>
      <c r="D57" s="12" t="s">
        <v>139</v>
      </c>
      <c r="E57" s="12" t="s">
        <v>139</v>
      </c>
      <c r="F57" s="12" t="s">
        <v>139</v>
      </c>
      <c r="G57" s="12" t="s">
        <v>139</v>
      </c>
      <c r="H57" s="12" t="s">
        <v>139</v>
      </c>
      <c r="I57" s="12">
        <v>2.8270091683900747</v>
      </c>
      <c r="J57" s="12" t="s">
        <v>139</v>
      </c>
      <c r="K57" s="12" t="s">
        <v>139</v>
      </c>
    </row>
    <row r="58" spans="1:11" x14ac:dyDescent="0.25">
      <c r="A58" s="15" t="s">
        <v>82</v>
      </c>
      <c r="B58" s="12">
        <v>0.24153205976277523</v>
      </c>
      <c r="C58" s="12">
        <v>0.58511731310744231</v>
      </c>
      <c r="D58" s="12" t="s">
        <v>139</v>
      </c>
      <c r="E58" s="12">
        <v>0.11284701858138214</v>
      </c>
      <c r="F58" s="12">
        <v>0.35474946716674705</v>
      </c>
      <c r="G58" s="12">
        <v>0.36147092578689755</v>
      </c>
      <c r="H58" s="12">
        <v>0.11592307821111868</v>
      </c>
      <c r="I58" s="12">
        <v>0.63835315741657761</v>
      </c>
      <c r="J58" s="12">
        <v>0.1094322248037162</v>
      </c>
      <c r="K58" s="12">
        <v>0.52165744784073931</v>
      </c>
    </row>
    <row r="59" spans="1:11" x14ac:dyDescent="0.25">
      <c r="A59" s="16" t="s">
        <v>83</v>
      </c>
      <c r="B59" s="12">
        <v>0.91126806133186478</v>
      </c>
      <c r="C59" s="12">
        <v>1.7321490658194945</v>
      </c>
      <c r="D59" s="12" t="s">
        <v>139</v>
      </c>
      <c r="E59" s="12" t="s">
        <v>139</v>
      </c>
      <c r="F59" s="12" t="s">
        <v>139</v>
      </c>
      <c r="G59" s="12">
        <v>1.1767442490004256</v>
      </c>
      <c r="H59" s="12" t="s">
        <v>139</v>
      </c>
      <c r="I59" s="12" t="s">
        <v>139</v>
      </c>
      <c r="J59" s="12" t="s">
        <v>139</v>
      </c>
      <c r="K59" s="12">
        <v>2.7473148721053935</v>
      </c>
    </row>
    <row r="60" spans="1:11" x14ac:dyDescent="0.25">
      <c r="A60" s="16" t="s">
        <v>84</v>
      </c>
      <c r="B60" s="12">
        <v>0.13921561431389248</v>
      </c>
      <c r="C60" s="12">
        <v>0.4059177461306499</v>
      </c>
      <c r="D60" s="12" t="s">
        <v>139</v>
      </c>
      <c r="E60" s="12">
        <v>0.12848496687915875</v>
      </c>
      <c r="F60" s="12">
        <v>0.39712226077902313</v>
      </c>
      <c r="G60" s="12">
        <v>0.2684700568233801</v>
      </c>
      <c r="H60" s="12">
        <v>0.13087329722851851</v>
      </c>
      <c r="I60" s="12">
        <v>0.71629643673772203</v>
      </c>
      <c r="J60" s="12">
        <v>0.12241996922036147</v>
      </c>
      <c r="K60" s="12">
        <v>0.23549196935541694</v>
      </c>
    </row>
    <row r="61" spans="1:11" x14ac:dyDescent="0.25">
      <c r="A61" s="15" t="s">
        <v>85</v>
      </c>
      <c r="B61" s="12">
        <v>8.5161446545834938</v>
      </c>
      <c r="C61" s="12">
        <v>7.5832851358819138</v>
      </c>
      <c r="D61" s="12">
        <v>7.5941644705461879</v>
      </c>
      <c r="E61" s="12">
        <v>8.2890391425531238</v>
      </c>
      <c r="F61" s="12">
        <v>8.0044948781625767</v>
      </c>
      <c r="G61" s="12">
        <v>6.6666115929445677</v>
      </c>
      <c r="H61" s="12">
        <v>10.091028426985073</v>
      </c>
      <c r="I61" s="12">
        <v>7.6322682764533649</v>
      </c>
      <c r="J61" s="12">
        <v>7.3536214586207214</v>
      </c>
      <c r="K61" s="12">
        <v>8.568417316271054</v>
      </c>
    </row>
    <row r="62" spans="1:11" x14ac:dyDescent="0.25">
      <c r="A62" s="16" t="s">
        <v>86</v>
      </c>
      <c r="B62" s="12">
        <v>15.53944054680183</v>
      </c>
      <c r="C62" s="12">
        <v>14.983879366531463</v>
      </c>
      <c r="D62" s="12">
        <v>9.8322171980090385</v>
      </c>
      <c r="E62" s="12">
        <v>13.819163142245444</v>
      </c>
      <c r="F62" s="12">
        <v>12.077598601754529</v>
      </c>
      <c r="G62" s="12">
        <v>10.522104437296466</v>
      </c>
      <c r="H62" s="12">
        <v>19.102212041831518</v>
      </c>
      <c r="I62" s="12">
        <v>13.419188262192757</v>
      </c>
      <c r="J62" s="12">
        <v>12.328938175109634</v>
      </c>
      <c r="K62" s="12">
        <v>16.983478408358543</v>
      </c>
    </row>
    <row r="63" spans="1:11" x14ac:dyDescent="0.25">
      <c r="A63" s="16" t="s">
        <v>87</v>
      </c>
      <c r="B63" s="12">
        <v>2.3913353164016864</v>
      </c>
      <c r="C63" s="12">
        <v>2.3200066082872088</v>
      </c>
      <c r="D63" s="12" t="s">
        <v>139</v>
      </c>
      <c r="E63" s="12" t="s">
        <v>139</v>
      </c>
      <c r="F63" s="12">
        <v>6.0205159123461121</v>
      </c>
      <c r="G63" s="12">
        <v>2.0092856330890747</v>
      </c>
      <c r="H63" s="12" t="s">
        <v>139</v>
      </c>
      <c r="I63" s="12">
        <v>4.9327937382456915</v>
      </c>
      <c r="J63" s="12">
        <v>3.5309048160716956</v>
      </c>
      <c r="K63" s="12">
        <v>2.0206934419904257</v>
      </c>
    </row>
    <row r="64" spans="1:11" x14ac:dyDescent="0.25">
      <c r="A64" s="16" t="s">
        <v>88</v>
      </c>
      <c r="B64" s="12">
        <v>18.825582925548773</v>
      </c>
      <c r="C64" s="12" t="s">
        <v>139</v>
      </c>
      <c r="D64" s="12">
        <v>12.209642784409487</v>
      </c>
      <c r="E64" s="12" t="s">
        <v>139</v>
      </c>
      <c r="F64" s="12" t="s">
        <v>139</v>
      </c>
      <c r="G64" s="12">
        <v>10.33485392106706</v>
      </c>
      <c r="H64" s="12">
        <v>19.212516325036354</v>
      </c>
      <c r="I64" s="12" t="s">
        <v>139</v>
      </c>
      <c r="J64" s="12" t="s">
        <v>139</v>
      </c>
      <c r="K64" s="12" t="s">
        <v>139</v>
      </c>
    </row>
    <row r="65" spans="1:11" x14ac:dyDescent="0.25">
      <c r="A65" s="16" t="s">
        <v>89</v>
      </c>
      <c r="B65" s="12">
        <v>5.4427234479521722</v>
      </c>
      <c r="C65" s="12">
        <v>8.5106884009009782</v>
      </c>
      <c r="D65" s="12">
        <v>7.2287468449089873</v>
      </c>
      <c r="E65" s="12">
        <v>13.215392722009213</v>
      </c>
      <c r="F65" s="12">
        <v>18.352968696732908</v>
      </c>
      <c r="G65" s="12">
        <v>9.9379060826075207</v>
      </c>
      <c r="H65" s="12">
        <v>13.181214590171979</v>
      </c>
      <c r="I65" s="12">
        <v>9.9999402288462615</v>
      </c>
      <c r="J65" s="12">
        <v>1.8843372324116414</v>
      </c>
      <c r="K65" s="12">
        <v>1.9840413776494419</v>
      </c>
    </row>
    <row r="66" spans="1:11" x14ac:dyDescent="0.25">
      <c r="A66" s="16" t="s">
        <v>90</v>
      </c>
      <c r="B66" s="12">
        <v>13.707009833697834</v>
      </c>
      <c r="C66" s="12" t="s">
        <v>139</v>
      </c>
      <c r="D66" s="12">
        <v>84.432894335947552</v>
      </c>
      <c r="E66" s="12">
        <v>27.369266912810506</v>
      </c>
      <c r="F66" s="12">
        <v>27.199319567103178</v>
      </c>
      <c r="G66" s="12" t="s">
        <v>139</v>
      </c>
      <c r="H66" s="12">
        <v>10.019001172402579</v>
      </c>
      <c r="I66" s="12">
        <v>11.924080804655615</v>
      </c>
      <c r="J66" s="12">
        <v>24.581691433824144</v>
      </c>
      <c r="K66" s="12">
        <v>11.458335587149445</v>
      </c>
    </row>
    <row r="67" spans="1:11" x14ac:dyDescent="0.25">
      <c r="A67" s="16" t="s">
        <v>91</v>
      </c>
      <c r="B67" s="12">
        <v>1.0612593891727797</v>
      </c>
      <c r="C67" s="12" t="s">
        <v>139</v>
      </c>
      <c r="D67" s="12">
        <v>3.5867826438084824</v>
      </c>
      <c r="E67" s="12">
        <v>3.2763212376761102</v>
      </c>
      <c r="F67" s="12">
        <v>2.0754298027394338</v>
      </c>
      <c r="G67" s="12">
        <v>4.8151627876064973</v>
      </c>
      <c r="H67" s="12">
        <v>1.912016537880749</v>
      </c>
      <c r="I67" s="12">
        <v>3.8699554410587118</v>
      </c>
      <c r="J67" s="12">
        <v>6.3237499162014732</v>
      </c>
      <c r="K67" s="12">
        <v>5.7616242956463184</v>
      </c>
    </row>
    <row r="68" spans="1:11" x14ac:dyDescent="0.25">
      <c r="A68" s="16" t="s">
        <v>92</v>
      </c>
      <c r="B68" s="12">
        <v>3.4754092272401178</v>
      </c>
      <c r="C68" s="12">
        <v>1.2788979786727235</v>
      </c>
      <c r="D68" s="12">
        <v>3.6542136336360986</v>
      </c>
      <c r="E68" s="12">
        <v>2.2471652607482913</v>
      </c>
      <c r="F68" s="12">
        <v>2.4787399812582631</v>
      </c>
      <c r="G68" s="12">
        <v>1.4861778553997123</v>
      </c>
      <c r="H68" s="12">
        <v>3.5467160870261467</v>
      </c>
      <c r="I68" s="12" t="s">
        <v>139</v>
      </c>
      <c r="J68" s="12">
        <v>2.0971499534447906</v>
      </c>
      <c r="K68" s="12">
        <v>0.9535843199646693</v>
      </c>
    </row>
    <row r="69" spans="1:11" x14ac:dyDescent="0.25">
      <c r="A69" s="16" t="s">
        <v>93</v>
      </c>
      <c r="B69" s="12">
        <v>1.764690033274978</v>
      </c>
      <c r="C69" s="12" t="s">
        <v>139</v>
      </c>
      <c r="D69" s="12">
        <v>3.4397453149006405</v>
      </c>
      <c r="E69" s="12" t="s">
        <v>139</v>
      </c>
      <c r="F69" s="12" t="s">
        <v>139</v>
      </c>
      <c r="G69" s="12" t="s">
        <v>139</v>
      </c>
      <c r="H69" s="12" t="s">
        <v>139</v>
      </c>
      <c r="I69" s="12">
        <v>1.9913968208413959</v>
      </c>
      <c r="J69" s="12">
        <v>2.136585574978922</v>
      </c>
      <c r="K69" s="12">
        <v>0.99215350107539613</v>
      </c>
    </row>
    <row r="70" spans="1:11" x14ac:dyDescent="0.25">
      <c r="A70" s="15" t="s">
        <v>94</v>
      </c>
      <c r="B70" s="12">
        <v>0.47476738032807486</v>
      </c>
      <c r="C70" s="12">
        <v>0.464963590514548</v>
      </c>
      <c r="D70" s="12" t="s">
        <v>139</v>
      </c>
      <c r="E70" s="12">
        <v>0.93960273224877011</v>
      </c>
      <c r="F70" s="12" t="s">
        <v>139</v>
      </c>
      <c r="G70" s="12" t="s">
        <v>139</v>
      </c>
      <c r="H70" s="12" t="s">
        <v>139</v>
      </c>
      <c r="I70" s="12">
        <v>0.51496312172431913</v>
      </c>
      <c r="J70" s="12" t="s">
        <v>139</v>
      </c>
      <c r="K70" s="12" t="s">
        <v>139</v>
      </c>
    </row>
    <row r="71" spans="1:11" x14ac:dyDescent="0.25">
      <c r="A71" s="16" t="s">
        <v>95</v>
      </c>
      <c r="B71" s="12" t="s">
        <v>139</v>
      </c>
      <c r="C71" s="12" t="s">
        <v>139</v>
      </c>
      <c r="D71" s="12" t="s">
        <v>139</v>
      </c>
      <c r="E71" s="12" t="s">
        <v>139</v>
      </c>
      <c r="F71" s="12" t="s">
        <v>139</v>
      </c>
      <c r="G71" s="12" t="s">
        <v>139</v>
      </c>
      <c r="H71" s="12" t="s">
        <v>139</v>
      </c>
      <c r="I71" s="12" t="s">
        <v>139</v>
      </c>
      <c r="J71" s="12" t="s">
        <v>139</v>
      </c>
      <c r="K71" s="12" t="s">
        <v>139</v>
      </c>
    </row>
    <row r="72" spans="1:11" x14ac:dyDescent="0.25">
      <c r="A72" s="16" t="s">
        <v>96</v>
      </c>
      <c r="B72" s="12" t="s">
        <v>139</v>
      </c>
      <c r="C72" s="12" t="s">
        <v>139</v>
      </c>
      <c r="D72" s="12" t="s">
        <v>139</v>
      </c>
      <c r="E72" s="12" t="s">
        <v>139</v>
      </c>
      <c r="F72" s="12" t="s">
        <v>139</v>
      </c>
      <c r="G72" s="12" t="s">
        <v>139</v>
      </c>
      <c r="H72" s="12" t="s">
        <v>139</v>
      </c>
      <c r="I72" s="12" t="s">
        <v>139</v>
      </c>
      <c r="J72" s="12" t="s">
        <v>139</v>
      </c>
      <c r="K72" s="12" t="s">
        <v>139</v>
      </c>
    </row>
    <row r="73" spans="1:11" x14ac:dyDescent="0.25">
      <c r="A73" s="16" t="s">
        <v>97</v>
      </c>
      <c r="B73" s="12" t="s">
        <v>139</v>
      </c>
      <c r="C73" s="12" t="s">
        <v>139</v>
      </c>
      <c r="D73" s="12" t="s">
        <v>139</v>
      </c>
      <c r="E73" s="12" t="s">
        <v>139</v>
      </c>
      <c r="F73" s="12" t="s">
        <v>139</v>
      </c>
      <c r="G73" s="12" t="s">
        <v>139</v>
      </c>
      <c r="H73" s="12" t="s">
        <v>139</v>
      </c>
      <c r="I73" s="12" t="s">
        <v>139</v>
      </c>
      <c r="J73" s="12" t="s">
        <v>139</v>
      </c>
      <c r="K73" s="12" t="s">
        <v>139</v>
      </c>
    </row>
    <row r="74" spans="1:11" x14ac:dyDescent="0.25">
      <c r="A74" s="16" t="s">
        <v>98</v>
      </c>
      <c r="B74" s="12" t="s">
        <v>139</v>
      </c>
      <c r="C74" s="12" t="s">
        <v>139</v>
      </c>
      <c r="D74" s="12" t="s">
        <v>139</v>
      </c>
      <c r="E74" s="12" t="s">
        <v>139</v>
      </c>
      <c r="F74" s="12" t="s">
        <v>139</v>
      </c>
      <c r="G74" s="12" t="s">
        <v>139</v>
      </c>
      <c r="H74" s="12" t="s">
        <v>139</v>
      </c>
      <c r="I74" s="12" t="s">
        <v>139</v>
      </c>
      <c r="J74" s="12" t="s">
        <v>139</v>
      </c>
      <c r="K74" s="12" t="s">
        <v>139</v>
      </c>
    </row>
    <row r="75" spans="1:11" x14ac:dyDescent="0.25">
      <c r="A75" s="16" t="s">
        <v>99</v>
      </c>
      <c r="B75" s="12">
        <v>1.0716213555890326</v>
      </c>
      <c r="C75" s="12">
        <v>1.0177724630837446</v>
      </c>
      <c r="D75" s="12" t="s">
        <v>139</v>
      </c>
      <c r="E75" s="12">
        <v>2.0263195961167479</v>
      </c>
      <c r="F75" s="12" t="s">
        <v>139</v>
      </c>
      <c r="G75" s="12" t="s">
        <v>139</v>
      </c>
      <c r="H75" s="12" t="s">
        <v>139</v>
      </c>
      <c r="I75" s="12">
        <v>1.2432382738150065</v>
      </c>
      <c r="J75" s="12" t="s">
        <v>139</v>
      </c>
      <c r="K75" s="12" t="s">
        <v>139</v>
      </c>
    </row>
    <row r="76" spans="1:11" x14ac:dyDescent="0.25">
      <c r="A76" s="16" t="s">
        <v>100</v>
      </c>
      <c r="B76" s="12" t="s">
        <v>139</v>
      </c>
      <c r="C76" s="12" t="s">
        <v>139</v>
      </c>
      <c r="D76" s="12" t="s">
        <v>139</v>
      </c>
      <c r="E76" s="12" t="s">
        <v>139</v>
      </c>
      <c r="F76" s="12" t="s">
        <v>139</v>
      </c>
      <c r="G76" s="12" t="s">
        <v>139</v>
      </c>
      <c r="H76" s="12" t="s">
        <v>139</v>
      </c>
      <c r="I76" s="12" t="s">
        <v>139</v>
      </c>
      <c r="J76" s="12" t="s">
        <v>139</v>
      </c>
      <c r="K76" s="12" t="s">
        <v>139</v>
      </c>
    </row>
    <row r="77" spans="1:11" x14ac:dyDescent="0.25">
      <c r="A77" s="16" t="s">
        <v>101</v>
      </c>
      <c r="B77" s="12" t="s">
        <v>139</v>
      </c>
      <c r="C77" s="12" t="s">
        <v>139</v>
      </c>
      <c r="D77" s="12" t="s">
        <v>139</v>
      </c>
      <c r="E77" s="12" t="s">
        <v>139</v>
      </c>
      <c r="F77" s="12" t="s">
        <v>139</v>
      </c>
      <c r="G77" s="12" t="s">
        <v>139</v>
      </c>
      <c r="H77" s="12" t="s">
        <v>139</v>
      </c>
      <c r="I77" s="12" t="s">
        <v>139</v>
      </c>
      <c r="J77" s="12" t="s">
        <v>139</v>
      </c>
      <c r="K77" s="12" t="s">
        <v>139</v>
      </c>
    </row>
    <row r="78" spans="1:11" x14ac:dyDescent="0.25">
      <c r="A78" s="15" t="s">
        <v>102</v>
      </c>
      <c r="B78" s="12" t="s">
        <v>139</v>
      </c>
      <c r="C78" s="12">
        <v>0.22952113152508391</v>
      </c>
      <c r="D78" s="12">
        <v>0.23353638677871177</v>
      </c>
      <c r="E78" s="12" t="s">
        <v>139</v>
      </c>
      <c r="F78" s="12" t="s">
        <v>139</v>
      </c>
      <c r="G78" s="12" t="s">
        <v>139</v>
      </c>
      <c r="H78" s="12" t="s">
        <v>139</v>
      </c>
      <c r="I78" s="12" t="s">
        <v>139</v>
      </c>
      <c r="J78" s="12" t="s">
        <v>139</v>
      </c>
      <c r="K78" s="12" t="s">
        <v>139</v>
      </c>
    </row>
    <row r="79" spans="1:11" x14ac:dyDescent="0.25">
      <c r="A79" s="16" t="s">
        <v>103</v>
      </c>
      <c r="B79" s="12" t="s">
        <v>139</v>
      </c>
      <c r="C79" s="12" t="s">
        <v>139</v>
      </c>
      <c r="D79" s="12">
        <v>0.49468658567932478</v>
      </c>
      <c r="E79" s="12" t="s">
        <v>139</v>
      </c>
      <c r="F79" s="12" t="s">
        <v>139</v>
      </c>
      <c r="G79" s="12" t="s">
        <v>139</v>
      </c>
      <c r="H79" s="12" t="s">
        <v>139</v>
      </c>
      <c r="I79" s="12" t="s">
        <v>139</v>
      </c>
      <c r="J79" s="12" t="s">
        <v>139</v>
      </c>
      <c r="K79" s="12" t="s">
        <v>139</v>
      </c>
    </row>
    <row r="80" spans="1:11" x14ac:dyDescent="0.25">
      <c r="A80" s="16" t="s">
        <v>104</v>
      </c>
      <c r="B80" s="12" t="s">
        <v>139</v>
      </c>
      <c r="C80" s="12" t="s">
        <v>139</v>
      </c>
      <c r="D80" s="12" t="s">
        <v>139</v>
      </c>
      <c r="E80" s="12" t="s">
        <v>139</v>
      </c>
      <c r="F80" s="12" t="s">
        <v>139</v>
      </c>
      <c r="G80" s="12" t="s">
        <v>139</v>
      </c>
      <c r="H80" s="12" t="s">
        <v>139</v>
      </c>
      <c r="I80" s="12" t="s">
        <v>139</v>
      </c>
      <c r="J80" s="12" t="s">
        <v>139</v>
      </c>
      <c r="K80" s="12" t="s">
        <v>139</v>
      </c>
    </row>
    <row r="81" spans="1:11" x14ac:dyDescent="0.25">
      <c r="A81" s="16" t="s">
        <v>105</v>
      </c>
      <c r="B81" s="12" t="s">
        <v>139</v>
      </c>
      <c r="C81" s="12">
        <v>0.77002156802024579</v>
      </c>
      <c r="D81" s="12" t="s">
        <v>139</v>
      </c>
      <c r="E81" s="12" t="s">
        <v>139</v>
      </c>
      <c r="F81" s="12" t="s">
        <v>139</v>
      </c>
      <c r="G81" s="12" t="s">
        <v>139</v>
      </c>
      <c r="H81" s="12" t="s">
        <v>139</v>
      </c>
      <c r="I81" s="12" t="s">
        <v>139</v>
      </c>
      <c r="J81" s="12" t="s">
        <v>139</v>
      </c>
      <c r="K81" s="12" t="s">
        <v>139</v>
      </c>
    </row>
    <row r="82" spans="1:11" x14ac:dyDescent="0.25">
      <c r="A82" s="15" t="s">
        <v>106</v>
      </c>
      <c r="B82" s="12">
        <v>0.47127646812718987</v>
      </c>
      <c r="C82" s="12">
        <v>0.96019121355584858</v>
      </c>
      <c r="D82" s="12">
        <v>0.9543729299249939</v>
      </c>
      <c r="E82" s="12">
        <v>0.47516342050586524</v>
      </c>
      <c r="F82" s="12">
        <v>1.4143338406419725</v>
      </c>
      <c r="G82" s="12" t="s">
        <v>139</v>
      </c>
      <c r="H82" s="12">
        <v>0.87774050580597096</v>
      </c>
      <c r="I82" s="12" t="s">
        <v>139</v>
      </c>
      <c r="J82" s="12">
        <v>0.45536161502368283</v>
      </c>
      <c r="K82" s="12">
        <v>1.6158661858764951</v>
      </c>
    </row>
    <row r="83" spans="1:11" x14ac:dyDescent="0.25">
      <c r="A83" s="16" t="s">
        <v>107</v>
      </c>
      <c r="B83" s="12">
        <v>2.5804229066859206</v>
      </c>
      <c r="C83" s="12" t="s">
        <v>139</v>
      </c>
      <c r="D83" s="12">
        <v>5.608688400811296</v>
      </c>
      <c r="E83" s="12">
        <v>2.2509972259631006</v>
      </c>
      <c r="F83" s="12">
        <v>2.9348543205323572</v>
      </c>
      <c r="G83" s="12" t="s">
        <v>139</v>
      </c>
      <c r="H83" s="12">
        <v>5.5593975192522267</v>
      </c>
      <c r="I83" s="12" t="s">
        <v>139</v>
      </c>
      <c r="J83" s="12" t="s">
        <v>139</v>
      </c>
      <c r="K83" s="12">
        <v>10.039521470406866</v>
      </c>
    </row>
    <row r="84" spans="1:11" x14ac:dyDescent="0.25">
      <c r="A84" s="16" t="s">
        <v>108</v>
      </c>
      <c r="B84" s="12" t="s">
        <v>139</v>
      </c>
      <c r="C84" s="12">
        <v>1.186516558597027</v>
      </c>
      <c r="D84" s="12" t="s">
        <v>139</v>
      </c>
      <c r="E84" s="12" t="s">
        <v>139</v>
      </c>
      <c r="F84" s="12">
        <v>1.1233383200835765</v>
      </c>
      <c r="G84" s="12" t="s">
        <v>139</v>
      </c>
      <c r="H84" s="12" t="s">
        <v>139</v>
      </c>
      <c r="I84" s="12" t="s">
        <v>139</v>
      </c>
      <c r="J84" s="12">
        <v>0.55800135179007393</v>
      </c>
      <c r="K84" s="12" t="s">
        <v>139</v>
      </c>
    </row>
    <row r="85" spans="1:11" x14ac:dyDescent="0.25">
      <c r="A85" s="15" t="s">
        <v>109</v>
      </c>
      <c r="B85" s="12">
        <v>0.100377532763036</v>
      </c>
      <c r="C85" s="12">
        <v>9.8345637838330557E-2</v>
      </c>
      <c r="D85" s="12" t="s">
        <v>139</v>
      </c>
      <c r="E85" s="12" t="s">
        <v>139</v>
      </c>
      <c r="F85" s="12">
        <v>0.26532100114460228</v>
      </c>
      <c r="G85" s="12">
        <v>0.25787341250897722</v>
      </c>
      <c r="H85" s="12">
        <v>0.24580429658754765</v>
      </c>
      <c r="I85" s="12">
        <v>0.15455047812612885</v>
      </c>
      <c r="J85" s="12">
        <v>0.15149181628795319</v>
      </c>
      <c r="K85" s="12">
        <v>0.22844583729832643</v>
      </c>
    </row>
    <row r="86" spans="1:11" x14ac:dyDescent="0.25">
      <c r="A86" s="16" t="s">
        <v>110</v>
      </c>
      <c r="B86" s="12">
        <v>0.12527154869678001</v>
      </c>
      <c r="C86" s="12">
        <v>0.12473043648292356</v>
      </c>
      <c r="D86" s="12" t="s">
        <v>139</v>
      </c>
      <c r="E86" s="12" t="s">
        <v>139</v>
      </c>
      <c r="F86" s="12">
        <v>0.34352017061642748</v>
      </c>
      <c r="G86" s="12">
        <v>0.34304952814059786</v>
      </c>
      <c r="H86" s="12">
        <v>0.3280423283126031</v>
      </c>
      <c r="I86" s="12">
        <v>0.21269687670662926</v>
      </c>
      <c r="J86" s="12">
        <v>0.20545171482615129</v>
      </c>
      <c r="K86" s="12">
        <v>0.30824880665185206</v>
      </c>
    </row>
    <row r="87" spans="1:11" x14ac:dyDescent="0.25">
      <c r="A87" s="16" t="s">
        <v>111</v>
      </c>
      <c r="B87" s="12" t="s">
        <v>139</v>
      </c>
      <c r="C87" s="12" t="s">
        <v>139</v>
      </c>
      <c r="D87" s="12" t="s">
        <v>139</v>
      </c>
      <c r="E87" s="12" t="s">
        <v>139</v>
      </c>
      <c r="F87" s="12" t="s">
        <v>139</v>
      </c>
      <c r="G87" s="12" t="s">
        <v>139</v>
      </c>
      <c r="H87" s="12" t="s">
        <v>139</v>
      </c>
      <c r="I87" s="12" t="s">
        <v>139</v>
      </c>
      <c r="J87" s="12" t="s">
        <v>139</v>
      </c>
      <c r="K87" s="12" t="s">
        <v>139</v>
      </c>
    </row>
    <row r="88" spans="1:11" x14ac:dyDescent="0.25">
      <c r="A88" s="15" t="s">
        <v>112</v>
      </c>
      <c r="B88" s="12">
        <v>1.6538470299887924</v>
      </c>
      <c r="C88" s="12">
        <v>2.3388447446608467</v>
      </c>
      <c r="D88" s="12">
        <v>0.24066531009598827</v>
      </c>
      <c r="E88" s="12">
        <v>1.6390964008483677</v>
      </c>
      <c r="F88" s="12">
        <v>1.1462446978651812</v>
      </c>
      <c r="G88" s="12">
        <v>0.96657842270424377</v>
      </c>
      <c r="H88" s="12">
        <v>0.94233728477987011</v>
      </c>
      <c r="I88" s="12">
        <v>1.3814332901207931</v>
      </c>
      <c r="J88" s="12">
        <v>0.92600600267110844</v>
      </c>
      <c r="K88" s="12">
        <v>1.8505834802781596</v>
      </c>
    </row>
    <row r="89" spans="1:11" x14ac:dyDescent="0.25">
      <c r="A89" s="16" t="s">
        <v>113</v>
      </c>
      <c r="B89" s="12">
        <v>0.95819840391268085</v>
      </c>
      <c r="C89" s="12">
        <v>2.328358141472596</v>
      </c>
      <c r="D89" s="12" t="s">
        <v>139</v>
      </c>
      <c r="E89" s="12">
        <v>1.8878831710529509</v>
      </c>
      <c r="F89" s="12" t="s">
        <v>139</v>
      </c>
      <c r="G89" s="12">
        <v>1.1105300015328625</v>
      </c>
      <c r="H89" s="12">
        <v>1.0430037355190458</v>
      </c>
      <c r="I89" s="12">
        <v>1.0340964314813319</v>
      </c>
      <c r="J89" s="12">
        <v>0.50412206495245315</v>
      </c>
      <c r="K89" s="12">
        <v>0.99738950140974159</v>
      </c>
    </row>
    <row r="90" spans="1:11" x14ac:dyDescent="0.25">
      <c r="A90" s="16" t="s">
        <v>114</v>
      </c>
      <c r="B90" s="12">
        <v>2.3306703878856205</v>
      </c>
      <c r="C90" s="12">
        <v>2.3494262356326607</v>
      </c>
      <c r="D90" s="12">
        <v>0.46663014614224957</v>
      </c>
      <c r="E90" s="12">
        <v>1.3941359225602281</v>
      </c>
      <c r="F90" s="12">
        <v>2.2469857102376984</v>
      </c>
      <c r="G90" s="12">
        <v>0.85566368932899561</v>
      </c>
      <c r="H90" s="12">
        <v>0.85939226181976391</v>
      </c>
      <c r="I90" s="12">
        <v>1.6602612096010396</v>
      </c>
      <c r="J90" s="12">
        <v>1.2842576442732956</v>
      </c>
      <c r="K90" s="12">
        <v>2.588744063326875</v>
      </c>
    </row>
    <row r="91" spans="1:11" x14ac:dyDescent="0.25">
      <c r="A91" s="15" t="s">
        <v>115</v>
      </c>
      <c r="B91" s="12">
        <v>0.75110366252983818</v>
      </c>
      <c r="C91" s="12">
        <v>0.83608980692982826</v>
      </c>
      <c r="D91" s="12">
        <v>0.50013745670887921</v>
      </c>
      <c r="E91" s="12">
        <v>0.99959176400948735</v>
      </c>
      <c r="F91" s="12">
        <v>1.5670931261226015</v>
      </c>
      <c r="G91" s="12">
        <v>0.42978094195990091</v>
      </c>
      <c r="H91" s="12">
        <v>1.1391594970189913</v>
      </c>
      <c r="I91" s="12">
        <v>1.1742856227795271</v>
      </c>
      <c r="J91" s="12">
        <v>1.6193329250065531</v>
      </c>
      <c r="K91" s="12">
        <v>0.38649686209583978</v>
      </c>
    </row>
    <row r="92" spans="1:11" x14ac:dyDescent="0.25">
      <c r="A92" s="16" t="s">
        <v>116</v>
      </c>
      <c r="B92" s="12">
        <v>0.57467954152007317</v>
      </c>
      <c r="C92" s="12">
        <v>0.36880472806626324</v>
      </c>
      <c r="D92" s="12">
        <v>0.60657094473018536</v>
      </c>
      <c r="E92" s="12">
        <v>0.16530418931868743</v>
      </c>
      <c r="F92" s="12">
        <v>0.33515484160944053</v>
      </c>
      <c r="G92" s="12">
        <v>0.16386017966325739</v>
      </c>
      <c r="H92" s="12">
        <v>0.15875343502247102</v>
      </c>
      <c r="I92" s="12">
        <v>0.66196098862989494</v>
      </c>
      <c r="J92" s="12">
        <v>0.60695899909155726</v>
      </c>
      <c r="K92" s="12">
        <v>0.29503094370161004</v>
      </c>
    </row>
    <row r="93" spans="1:11" x14ac:dyDescent="0.25">
      <c r="A93" s="16" t="s">
        <v>117</v>
      </c>
      <c r="B93" s="12" t="s">
        <v>139</v>
      </c>
      <c r="C93" s="12">
        <v>2.1359833757247486</v>
      </c>
      <c r="D93" s="12" t="s">
        <v>139</v>
      </c>
      <c r="E93" s="12">
        <v>2.0463113207260855</v>
      </c>
      <c r="F93" s="12" t="s">
        <v>139</v>
      </c>
      <c r="G93" s="12">
        <v>0.99976616287329567</v>
      </c>
      <c r="H93" s="12">
        <v>3.8611273700344331</v>
      </c>
      <c r="I93" s="12" t="s">
        <v>139</v>
      </c>
      <c r="J93" s="12">
        <v>5.9136507425639131</v>
      </c>
      <c r="K93" s="12">
        <v>0.94194676099499075</v>
      </c>
    </row>
    <row r="94" spans="1:11" x14ac:dyDescent="0.25">
      <c r="A94" s="16" t="s">
        <v>118</v>
      </c>
      <c r="B94" s="12">
        <v>1.5541563139911496</v>
      </c>
      <c r="C94" s="12">
        <v>1.4902792770386168</v>
      </c>
      <c r="D94" s="12">
        <v>0.48062769613162254</v>
      </c>
      <c r="E94" s="12">
        <v>3.0351258528341774</v>
      </c>
      <c r="F94" s="12">
        <v>6.0590802750924535</v>
      </c>
      <c r="G94" s="12">
        <v>0.90741257112566953</v>
      </c>
      <c r="H94" s="12">
        <v>2.5848709714416502</v>
      </c>
      <c r="I94" s="12">
        <v>2.9904513720435837</v>
      </c>
      <c r="J94" s="12">
        <v>2.6364597153145315</v>
      </c>
      <c r="K94" s="12">
        <v>0.39859829899661109</v>
      </c>
    </row>
    <row r="95" spans="1:11" x14ac:dyDescent="0.25">
      <c r="A95" s="15" t="s">
        <v>119</v>
      </c>
      <c r="B95" s="12">
        <v>0.32505486800387479</v>
      </c>
      <c r="C95" s="12" t="s">
        <v>139</v>
      </c>
      <c r="D95" s="12">
        <v>0.29486246106626529</v>
      </c>
      <c r="E95" s="12" t="s">
        <v>139</v>
      </c>
      <c r="F95" s="12">
        <v>0.18572831774504156</v>
      </c>
      <c r="G95" s="12">
        <v>0.36199313347952145</v>
      </c>
      <c r="H95" s="12">
        <v>0.35527232881556259</v>
      </c>
      <c r="I95" s="12">
        <v>0.17232315589341654</v>
      </c>
      <c r="J95" s="12">
        <v>0.24988533288108392</v>
      </c>
      <c r="K95" s="12">
        <v>0.15782112609299501</v>
      </c>
    </row>
    <row r="96" spans="1:11" x14ac:dyDescent="0.25">
      <c r="A96" s="16" t="s">
        <v>120</v>
      </c>
      <c r="B96" s="12" t="s">
        <v>139</v>
      </c>
      <c r="C96" s="12" t="s">
        <v>139</v>
      </c>
      <c r="D96" s="12">
        <v>0.16872845480340942</v>
      </c>
      <c r="E96" s="12" t="s">
        <v>139</v>
      </c>
      <c r="F96" s="12">
        <v>0.16025628884232551</v>
      </c>
      <c r="G96" s="12" t="s">
        <v>139</v>
      </c>
      <c r="H96" s="12">
        <v>0.14780125858814877</v>
      </c>
      <c r="I96" s="12">
        <v>0.14419224635181127</v>
      </c>
      <c r="J96" s="12">
        <v>0.28333270701693719</v>
      </c>
      <c r="K96" s="12">
        <v>0.1316365223712947</v>
      </c>
    </row>
    <row r="97" spans="1:11" x14ac:dyDescent="0.25">
      <c r="A97" s="16" t="s">
        <v>121</v>
      </c>
      <c r="B97" s="12">
        <v>0.41848271355898509</v>
      </c>
      <c r="C97" s="12" t="s">
        <v>139</v>
      </c>
      <c r="D97" s="12" t="s">
        <v>139</v>
      </c>
      <c r="E97" s="12" t="s">
        <v>139</v>
      </c>
      <c r="F97" s="12" t="s">
        <v>139</v>
      </c>
      <c r="G97" s="12" t="s">
        <v>139</v>
      </c>
      <c r="H97" s="12" t="s">
        <v>139</v>
      </c>
      <c r="I97" s="12" t="s">
        <v>139</v>
      </c>
      <c r="J97" s="12" t="s">
        <v>139</v>
      </c>
      <c r="K97" s="12" t="s">
        <v>139</v>
      </c>
    </row>
    <row r="98" spans="1:11" x14ac:dyDescent="0.25">
      <c r="A98" s="16" t="s">
        <v>122</v>
      </c>
      <c r="B98" s="12">
        <v>1.1828676644643406</v>
      </c>
      <c r="C98" s="12" t="s">
        <v>139</v>
      </c>
      <c r="D98" s="12">
        <v>1.0286759983352716</v>
      </c>
      <c r="E98" s="12" t="s">
        <v>139</v>
      </c>
      <c r="F98" s="12">
        <v>0.51242975689440773</v>
      </c>
      <c r="G98" s="12">
        <v>2.0593597789585716</v>
      </c>
      <c r="H98" s="12">
        <v>1.4636961483577682</v>
      </c>
      <c r="I98" s="12">
        <v>0.42514811559545707</v>
      </c>
      <c r="J98" s="12">
        <v>0.43266441307192155</v>
      </c>
      <c r="K98" s="12">
        <v>0.40780753155395288</v>
      </c>
    </row>
    <row r="99" spans="1:11" x14ac:dyDescent="0.25">
      <c r="A99" s="15" t="s">
        <v>123</v>
      </c>
      <c r="B99" s="12">
        <v>0.19526228508606747</v>
      </c>
      <c r="C99" s="12">
        <v>0.19253633975471002</v>
      </c>
      <c r="D99" s="12">
        <v>0.11972325101234681</v>
      </c>
      <c r="E99" s="12">
        <v>0.11896257900563169</v>
      </c>
      <c r="F99" s="12">
        <v>0.11405522675022227</v>
      </c>
      <c r="G99" s="12" t="s">
        <v>139</v>
      </c>
      <c r="H99" s="12">
        <v>0.20510400354051417</v>
      </c>
      <c r="I99" s="12" t="s">
        <v>139</v>
      </c>
      <c r="J99" s="12">
        <v>4.5050871738025862E-2</v>
      </c>
      <c r="K99" s="12">
        <v>8.6818118097087435E-2</v>
      </c>
    </row>
    <row r="100" spans="1:11" x14ac:dyDescent="0.25">
      <c r="A100" s="16" t="s">
        <v>124</v>
      </c>
      <c r="B100" s="12">
        <v>0.25182110024723647</v>
      </c>
      <c r="C100" s="12">
        <v>0.25985290162110075</v>
      </c>
      <c r="D100" s="12" t="s">
        <v>139</v>
      </c>
      <c r="E100" s="12" t="s">
        <v>139</v>
      </c>
      <c r="F100" s="12" t="s">
        <v>139</v>
      </c>
      <c r="G100" s="12" t="s">
        <v>139</v>
      </c>
      <c r="H100" s="12">
        <v>0.18513994244799287</v>
      </c>
      <c r="I100" s="12" t="s">
        <v>139</v>
      </c>
      <c r="J100" s="12" t="s">
        <v>139</v>
      </c>
      <c r="K100" s="12">
        <v>0.16583738553373703</v>
      </c>
    </row>
    <row r="101" spans="1:11" x14ac:dyDescent="0.25">
      <c r="A101" s="16" t="s">
        <v>125</v>
      </c>
      <c r="B101" s="12">
        <v>0.18995790545842142</v>
      </c>
      <c r="C101" s="12" t="s">
        <v>139</v>
      </c>
      <c r="D101" s="12" t="s">
        <v>139</v>
      </c>
      <c r="E101" s="12" t="s">
        <v>139</v>
      </c>
      <c r="F101" s="12">
        <v>0.18999021698244498</v>
      </c>
      <c r="G101" s="12" t="s">
        <v>139</v>
      </c>
      <c r="H101" s="12">
        <v>0.34049698355008234</v>
      </c>
      <c r="I101" s="12" t="s">
        <v>139</v>
      </c>
      <c r="J101" s="12">
        <v>0.14398149242685454</v>
      </c>
      <c r="K101" s="12" t="s">
        <v>139</v>
      </c>
    </row>
    <row r="102" spans="1:11" x14ac:dyDescent="0.25">
      <c r="A102" s="16" t="s">
        <v>126</v>
      </c>
      <c r="B102" s="12">
        <v>0.46083401106027405</v>
      </c>
      <c r="C102" s="12">
        <v>0.43890678178036202</v>
      </c>
      <c r="D102" s="12" t="s">
        <v>139</v>
      </c>
      <c r="E102" s="12">
        <v>0.38680696043059809</v>
      </c>
      <c r="F102" s="12" t="s">
        <v>139</v>
      </c>
      <c r="G102" s="12" t="s">
        <v>139</v>
      </c>
      <c r="H102" s="12">
        <v>0.39511095127782986</v>
      </c>
      <c r="I102" s="12" t="s">
        <v>139</v>
      </c>
      <c r="J102" s="12" t="s">
        <v>139</v>
      </c>
      <c r="K102" s="12" t="s">
        <v>139</v>
      </c>
    </row>
    <row r="103" spans="1:11" x14ac:dyDescent="0.25">
      <c r="A103" s="16" t="s">
        <v>127</v>
      </c>
      <c r="B103" s="12" t="s">
        <v>139</v>
      </c>
      <c r="C103" s="12">
        <v>0.24906100072393908</v>
      </c>
      <c r="D103" s="12">
        <v>0.4511147507544484</v>
      </c>
      <c r="E103" s="12">
        <v>0.22709710191212554</v>
      </c>
      <c r="F103" s="12">
        <v>0.20888833055239051</v>
      </c>
      <c r="G103" s="12" t="s">
        <v>139</v>
      </c>
      <c r="H103" s="12" t="s">
        <v>139</v>
      </c>
      <c r="I103" s="12" t="s">
        <v>139</v>
      </c>
      <c r="J103" s="12" t="s">
        <v>139</v>
      </c>
      <c r="K103" s="12">
        <v>0.14010341437246171</v>
      </c>
    </row>
    <row r="104" spans="1:11" x14ac:dyDescent="0.25">
      <c r="A104" s="15" t="s">
        <v>128</v>
      </c>
      <c r="B104" s="12">
        <v>2.6434893742903518</v>
      </c>
      <c r="C104" s="12">
        <v>2.7538778206966072</v>
      </c>
      <c r="D104" s="12">
        <v>2.0449184166866963</v>
      </c>
      <c r="E104" s="12">
        <v>0.81310330123500973</v>
      </c>
      <c r="F104" s="12">
        <v>2.2387976316434202</v>
      </c>
      <c r="G104" s="12">
        <v>1.7335901838801806</v>
      </c>
      <c r="H104" s="12">
        <v>0.45248913325114298</v>
      </c>
      <c r="I104" s="12">
        <v>1.6432280154756356</v>
      </c>
      <c r="J104" s="12">
        <v>1.4656261842348317</v>
      </c>
      <c r="K104" s="12">
        <v>0.74210097027488087</v>
      </c>
    </row>
    <row r="105" spans="1:11" x14ac:dyDescent="0.25">
      <c r="A105" s="16" t="s">
        <v>129</v>
      </c>
      <c r="B105" s="12" t="s">
        <v>139</v>
      </c>
      <c r="C105" s="12">
        <v>3.0711785936668994</v>
      </c>
      <c r="D105" s="12" t="s">
        <v>139</v>
      </c>
      <c r="E105" s="12" t="s">
        <v>139</v>
      </c>
      <c r="F105" s="12" t="s">
        <v>139</v>
      </c>
      <c r="G105" s="12" t="s">
        <v>139</v>
      </c>
      <c r="H105" s="12" t="s">
        <v>139</v>
      </c>
      <c r="I105" s="12" t="s">
        <v>139</v>
      </c>
      <c r="J105" s="12">
        <v>2.5909260204923106</v>
      </c>
      <c r="K105" s="12" t="s">
        <v>139</v>
      </c>
    </row>
    <row r="106" spans="1:11" x14ac:dyDescent="0.25">
      <c r="A106" s="16" t="s">
        <v>130</v>
      </c>
      <c r="B106" s="12" t="s">
        <v>139</v>
      </c>
      <c r="C106" s="12">
        <v>4.7659955993936434</v>
      </c>
      <c r="D106" s="12" t="s">
        <v>139</v>
      </c>
      <c r="E106" s="12" t="s">
        <v>139</v>
      </c>
      <c r="F106" s="12">
        <v>2.4083227917247085</v>
      </c>
      <c r="G106" s="12" t="s">
        <v>139</v>
      </c>
      <c r="H106" s="12" t="s">
        <v>139</v>
      </c>
      <c r="I106" s="12">
        <v>2.3756162335966087</v>
      </c>
      <c r="J106" s="12" t="s">
        <v>139</v>
      </c>
      <c r="K106" s="12" t="s">
        <v>139</v>
      </c>
    </row>
    <row r="107" spans="1:11" x14ac:dyDescent="0.25">
      <c r="A107" s="16" t="s">
        <v>131</v>
      </c>
      <c r="B107" s="12">
        <v>4.9023395315361062</v>
      </c>
      <c r="C107" s="12">
        <v>2.5920150559223236</v>
      </c>
      <c r="D107" s="12">
        <v>3.7795618880694324</v>
      </c>
      <c r="E107" s="12">
        <v>1.4417460926790633</v>
      </c>
      <c r="F107" s="12">
        <v>3.4415407811508945</v>
      </c>
      <c r="G107" s="12">
        <v>3.3223416024530361</v>
      </c>
      <c r="H107" s="12">
        <v>0.89471728731153499</v>
      </c>
      <c r="I107" s="12">
        <v>2.2234392278259336</v>
      </c>
      <c r="J107" s="12">
        <v>1.8775464182917698</v>
      </c>
      <c r="K107" s="12">
        <v>1.2972331172680402</v>
      </c>
    </row>
    <row r="108" spans="1:11" x14ac:dyDescent="0.25">
      <c r="A108" s="16" t="s">
        <v>132</v>
      </c>
      <c r="B108" s="12" t="s">
        <v>139</v>
      </c>
      <c r="C108" s="12" t="s">
        <v>139</v>
      </c>
      <c r="D108" s="12" t="s">
        <v>139</v>
      </c>
      <c r="E108" s="12" t="s">
        <v>139</v>
      </c>
      <c r="F108" s="12" t="s">
        <v>139</v>
      </c>
      <c r="G108" s="12" t="s">
        <v>139</v>
      </c>
      <c r="H108" s="12" t="s">
        <v>139</v>
      </c>
      <c r="I108" s="12" t="s">
        <v>139</v>
      </c>
      <c r="J108" s="12" t="s">
        <v>139</v>
      </c>
      <c r="K108" s="12" t="s">
        <v>139</v>
      </c>
    </row>
    <row r="109" spans="1:11" x14ac:dyDescent="0.25">
      <c r="A109" s="15" t="s">
        <v>133</v>
      </c>
      <c r="B109" s="12">
        <v>0.84638911545492201</v>
      </c>
      <c r="C109" s="12">
        <v>0.82727257603997251</v>
      </c>
      <c r="D109" s="12">
        <v>0.40347274050219112</v>
      </c>
      <c r="E109" s="12">
        <v>0.79572171143532311</v>
      </c>
      <c r="F109" s="12">
        <v>0.82926255317635478</v>
      </c>
      <c r="G109" s="12">
        <v>0.82389573370099944</v>
      </c>
      <c r="H109" s="12">
        <v>0.37595494259854578</v>
      </c>
      <c r="I109" s="12">
        <v>0.96462642189026104</v>
      </c>
      <c r="J109" s="12">
        <v>1.3480165851434851</v>
      </c>
      <c r="K109" s="12">
        <v>1.1094152376937545</v>
      </c>
    </row>
    <row r="110" spans="1:11" x14ac:dyDescent="0.25">
      <c r="A110" s="16" t="s">
        <v>134</v>
      </c>
      <c r="B110" s="12">
        <v>0.87834025308102393</v>
      </c>
      <c r="C110" s="12">
        <v>1.3963411331044273</v>
      </c>
      <c r="D110" s="12">
        <v>0.86102723200704634</v>
      </c>
      <c r="E110" s="12">
        <v>1.7841961695752639</v>
      </c>
      <c r="F110" s="12">
        <v>1.3397172009808305</v>
      </c>
      <c r="G110" s="12">
        <v>1.7996655711178722</v>
      </c>
      <c r="H110" s="12">
        <v>0.80430690547269268</v>
      </c>
      <c r="I110" s="12">
        <v>2.0950856966344857</v>
      </c>
      <c r="J110" s="12">
        <v>2.4739689607246751</v>
      </c>
      <c r="K110" s="12">
        <v>1.9207308509178183</v>
      </c>
    </row>
    <row r="111" spans="1:11" x14ac:dyDescent="0.25">
      <c r="A111" s="16" t="s">
        <v>135</v>
      </c>
      <c r="B111" s="12">
        <v>0.83400124997909308</v>
      </c>
      <c r="C111" s="12" t="s">
        <v>139</v>
      </c>
      <c r="D111" s="12" t="s">
        <v>139</v>
      </c>
      <c r="E111" s="12" t="s">
        <v>139</v>
      </c>
      <c r="F111" s="12">
        <v>0.39277841643166622</v>
      </c>
      <c r="G111" s="12" t="s">
        <v>139</v>
      </c>
      <c r="H111" s="12" t="s">
        <v>139</v>
      </c>
      <c r="I111" s="12" t="s">
        <v>139</v>
      </c>
      <c r="J111" s="12">
        <v>0.36505608077198121</v>
      </c>
      <c r="K111" s="12">
        <v>0.35965813017638437</v>
      </c>
    </row>
    <row r="112" spans="1:11" x14ac:dyDescent="0.25">
      <c r="A112" s="16" t="s">
        <v>136</v>
      </c>
      <c r="B112" s="12" t="s">
        <v>139</v>
      </c>
      <c r="C112" s="12">
        <v>19.641151609686954</v>
      </c>
      <c r="D112" s="12" t="s">
        <v>139</v>
      </c>
      <c r="E112" s="12" t="s">
        <v>139</v>
      </c>
      <c r="F112" s="12" t="s">
        <v>139</v>
      </c>
      <c r="G112" s="12" t="s">
        <v>139</v>
      </c>
      <c r="H112" s="12" t="s">
        <v>139</v>
      </c>
      <c r="I112" s="12" t="s">
        <v>139</v>
      </c>
      <c r="J112" s="12" t="s">
        <v>139</v>
      </c>
      <c r="K112" s="12" t="s">
        <v>139</v>
      </c>
    </row>
    <row r="113" spans="1:11" x14ac:dyDescent="0.25">
      <c r="A113" s="15" t="s">
        <v>137</v>
      </c>
      <c r="B113" s="12">
        <v>1.8174406285594233</v>
      </c>
      <c r="C113" s="12">
        <v>1.6073202982857688</v>
      </c>
      <c r="D113" s="12">
        <v>1.3127638735425191</v>
      </c>
      <c r="E113" s="12">
        <v>1.4115106405850528</v>
      </c>
      <c r="F113" s="12">
        <v>1.5514958885843582</v>
      </c>
      <c r="G113" s="12">
        <v>1.2488822381016693</v>
      </c>
      <c r="H113" s="12">
        <v>1.5542408787952111</v>
      </c>
      <c r="I113" s="12">
        <v>1.401461624983563</v>
      </c>
      <c r="J113" s="12">
        <v>1.2727546565374079</v>
      </c>
      <c r="K113" s="12">
        <v>1.415320887535126</v>
      </c>
    </row>
  </sheetData>
  <hyperlinks>
    <hyperlink ref="A2" location="'Cover page'!A1" display="Return to Cover page" xr:uid="{2EFC501B-69C7-4A7A-8187-705E7032CE43}"/>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97524-DEED-4B67-99AA-E1DB52FF06A6}">
  <dimension ref="A1:K59"/>
  <sheetViews>
    <sheetView zoomScale="85" zoomScaleNormal="85" workbookViewId="0">
      <selection activeCell="B2" sqref="B2"/>
    </sheetView>
  </sheetViews>
  <sheetFormatPr defaultRowHeight="15" x14ac:dyDescent="0.25"/>
  <cols>
    <col min="1" max="1" width="57.710937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page'!$A$22</f>
        <v>Table 2.1. Fatalities (count) by Occupation (ANZSCO Sub major group), 10 years (calendar) to 2025</v>
      </c>
    </row>
    <row r="2" spans="1:11" ht="15.75" thickTop="1" x14ac:dyDescent="0.25">
      <c r="A2" s="11" t="s">
        <v>18</v>
      </c>
    </row>
    <row r="3" spans="1:11" hidden="1" x14ac:dyDescent="0.25">
      <c r="A3" s="1" t="s">
        <v>19</v>
      </c>
      <c r="B3" t="s" vm="1">
        <v>20</v>
      </c>
    </row>
    <row r="4" spans="1:11" hidden="1" x14ac:dyDescent="0.25">
      <c r="A4" s="1" t="s">
        <v>21</v>
      </c>
      <c r="B4" t="s" vm="4">
        <v>22</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149</v>
      </c>
      <c r="B8" s="14">
        <v>28</v>
      </c>
      <c r="C8" s="14">
        <v>28</v>
      </c>
      <c r="D8" s="14">
        <v>16</v>
      </c>
      <c r="E8" s="14">
        <v>25</v>
      </c>
      <c r="F8" s="14">
        <v>36</v>
      </c>
      <c r="G8" s="14">
        <v>25</v>
      </c>
      <c r="H8" s="14">
        <v>34</v>
      </c>
      <c r="I8" s="14">
        <v>16</v>
      </c>
      <c r="J8" s="14">
        <v>30</v>
      </c>
      <c r="K8" s="14">
        <v>30</v>
      </c>
    </row>
    <row r="9" spans="1:11" x14ac:dyDescent="0.25">
      <c r="A9" s="18" t="s">
        <v>150</v>
      </c>
      <c r="B9" s="14">
        <v>0</v>
      </c>
      <c r="C9" s="14">
        <v>1</v>
      </c>
      <c r="D9" s="14">
        <v>0</v>
      </c>
      <c r="E9" s="14">
        <v>1</v>
      </c>
      <c r="F9" s="14">
        <v>4</v>
      </c>
      <c r="G9" s="14">
        <v>1</v>
      </c>
      <c r="H9" s="14">
        <v>5</v>
      </c>
      <c r="I9" s="14">
        <v>1</v>
      </c>
      <c r="J9" s="14">
        <v>1</v>
      </c>
      <c r="K9" s="14">
        <v>1</v>
      </c>
    </row>
    <row r="10" spans="1:11" x14ac:dyDescent="0.25">
      <c r="A10" s="18" t="s">
        <v>151</v>
      </c>
      <c r="B10" s="14">
        <v>24</v>
      </c>
      <c r="C10" s="14">
        <v>23</v>
      </c>
      <c r="D10" s="14">
        <v>16</v>
      </c>
      <c r="E10" s="14">
        <v>23</v>
      </c>
      <c r="F10" s="14">
        <v>31</v>
      </c>
      <c r="G10" s="14">
        <v>20</v>
      </c>
      <c r="H10" s="14">
        <v>25</v>
      </c>
      <c r="I10" s="14">
        <v>11</v>
      </c>
      <c r="J10" s="14">
        <v>24</v>
      </c>
      <c r="K10" s="14">
        <v>18</v>
      </c>
    </row>
    <row r="11" spans="1:11" x14ac:dyDescent="0.25">
      <c r="A11" s="18" t="s">
        <v>152</v>
      </c>
      <c r="B11" s="14">
        <v>2</v>
      </c>
      <c r="C11" s="14">
        <v>3</v>
      </c>
      <c r="D11" s="14">
        <v>0</v>
      </c>
      <c r="E11" s="14">
        <v>1</v>
      </c>
      <c r="F11" s="14">
        <v>1</v>
      </c>
      <c r="G11" s="14">
        <v>2</v>
      </c>
      <c r="H11" s="14">
        <v>3</v>
      </c>
      <c r="I11" s="14">
        <v>4</v>
      </c>
      <c r="J11" s="14">
        <v>4</v>
      </c>
      <c r="K11" s="14">
        <v>6</v>
      </c>
    </row>
    <row r="12" spans="1:11" x14ac:dyDescent="0.25">
      <c r="A12" s="18" t="s">
        <v>153</v>
      </c>
      <c r="B12" s="14">
        <v>2</v>
      </c>
      <c r="C12" s="14">
        <v>1</v>
      </c>
      <c r="D12" s="14">
        <v>0</v>
      </c>
      <c r="E12" s="14">
        <v>0</v>
      </c>
      <c r="F12" s="14">
        <v>0</v>
      </c>
      <c r="G12" s="14">
        <v>2</v>
      </c>
      <c r="H12" s="14">
        <v>1</v>
      </c>
      <c r="I12" s="14">
        <v>0</v>
      </c>
      <c r="J12" s="14">
        <v>1</v>
      </c>
      <c r="K12" s="14">
        <v>5</v>
      </c>
    </row>
    <row r="13" spans="1:11" x14ac:dyDescent="0.25">
      <c r="A13" s="17" t="s">
        <v>154</v>
      </c>
      <c r="B13" s="14">
        <v>16</v>
      </c>
      <c r="C13" s="14">
        <v>18</v>
      </c>
      <c r="D13" s="14">
        <v>8</v>
      </c>
      <c r="E13" s="14">
        <v>10</v>
      </c>
      <c r="F13" s="14">
        <v>11</v>
      </c>
      <c r="G13" s="14">
        <v>6</v>
      </c>
      <c r="H13" s="14">
        <v>14</v>
      </c>
      <c r="I13" s="14">
        <v>12</v>
      </c>
      <c r="J13" s="14">
        <v>12</v>
      </c>
      <c r="K13" s="14">
        <v>19</v>
      </c>
    </row>
    <row r="14" spans="1:11" x14ac:dyDescent="0.25">
      <c r="A14" s="18" t="s">
        <v>155</v>
      </c>
      <c r="B14" s="14">
        <v>0</v>
      </c>
      <c r="C14" s="14">
        <v>1</v>
      </c>
      <c r="D14" s="14">
        <v>0</v>
      </c>
      <c r="E14" s="14">
        <v>1</v>
      </c>
      <c r="F14" s="14">
        <v>0</v>
      </c>
      <c r="G14" s="14">
        <v>0</v>
      </c>
      <c r="H14" s="14">
        <v>0</v>
      </c>
      <c r="I14" s="14">
        <v>1</v>
      </c>
      <c r="J14" s="14">
        <v>0</v>
      </c>
      <c r="K14" s="14">
        <v>2</v>
      </c>
    </row>
    <row r="15" spans="1:11" x14ac:dyDescent="0.25">
      <c r="A15" s="18" t="s">
        <v>156</v>
      </c>
      <c r="B15" s="14">
        <v>2</v>
      </c>
      <c r="C15" s="14">
        <v>2</v>
      </c>
      <c r="D15" s="14">
        <v>0</v>
      </c>
      <c r="E15" s="14">
        <v>1</v>
      </c>
      <c r="F15" s="14">
        <v>0</v>
      </c>
      <c r="G15" s="14">
        <v>0</v>
      </c>
      <c r="H15" s="14">
        <v>2</v>
      </c>
      <c r="I15" s="14">
        <v>0</v>
      </c>
      <c r="J15" s="14">
        <v>0</v>
      </c>
      <c r="K15" s="14">
        <v>0</v>
      </c>
    </row>
    <row r="16" spans="1:11" x14ac:dyDescent="0.25">
      <c r="A16" s="18" t="s">
        <v>157</v>
      </c>
      <c r="B16" s="14">
        <v>10</v>
      </c>
      <c r="C16" s="14">
        <v>14</v>
      </c>
      <c r="D16" s="14">
        <v>7</v>
      </c>
      <c r="E16" s="14">
        <v>8</v>
      </c>
      <c r="F16" s="14">
        <v>11</v>
      </c>
      <c r="G16" s="14">
        <v>6</v>
      </c>
      <c r="H16" s="14">
        <v>10</v>
      </c>
      <c r="I16" s="14">
        <v>11</v>
      </c>
      <c r="J16" s="14">
        <v>10</v>
      </c>
      <c r="K16" s="14">
        <v>13</v>
      </c>
    </row>
    <row r="17" spans="1:11" x14ac:dyDescent="0.25">
      <c r="A17" s="18" t="s">
        <v>158</v>
      </c>
      <c r="B17" s="14">
        <v>0</v>
      </c>
      <c r="C17" s="14">
        <v>0</v>
      </c>
      <c r="D17" s="14">
        <v>0</v>
      </c>
      <c r="E17" s="14">
        <v>0</v>
      </c>
      <c r="F17" s="14">
        <v>0</v>
      </c>
      <c r="G17" s="14">
        <v>0</v>
      </c>
      <c r="H17" s="14">
        <v>0</v>
      </c>
      <c r="I17" s="14">
        <v>0</v>
      </c>
      <c r="J17" s="14">
        <v>2</v>
      </c>
      <c r="K17" s="14">
        <v>0</v>
      </c>
    </row>
    <row r="18" spans="1:11" x14ac:dyDescent="0.25">
      <c r="A18" s="18" t="s">
        <v>159</v>
      </c>
      <c r="B18" s="14">
        <v>1</v>
      </c>
      <c r="C18" s="14">
        <v>1</v>
      </c>
      <c r="D18" s="14">
        <v>0</v>
      </c>
      <c r="E18" s="14">
        <v>0</v>
      </c>
      <c r="F18" s="14">
        <v>0</v>
      </c>
      <c r="G18" s="14">
        <v>0</v>
      </c>
      <c r="H18" s="14">
        <v>1</v>
      </c>
      <c r="I18" s="14">
        <v>0</v>
      </c>
      <c r="J18" s="14">
        <v>0</v>
      </c>
      <c r="K18" s="14">
        <v>1</v>
      </c>
    </row>
    <row r="19" spans="1:11" x14ac:dyDescent="0.25">
      <c r="A19" s="18" t="s">
        <v>160</v>
      </c>
      <c r="B19" s="14">
        <v>0</v>
      </c>
      <c r="C19" s="14">
        <v>0</v>
      </c>
      <c r="D19" s="14">
        <v>0</v>
      </c>
      <c r="E19" s="14">
        <v>0</v>
      </c>
      <c r="F19" s="14">
        <v>0</v>
      </c>
      <c r="G19" s="14">
        <v>0</v>
      </c>
      <c r="H19" s="14">
        <v>0</v>
      </c>
      <c r="I19" s="14">
        <v>0</v>
      </c>
      <c r="J19" s="14">
        <v>0</v>
      </c>
      <c r="K19" s="14">
        <v>0</v>
      </c>
    </row>
    <row r="20" spans="1:11" x14ac:dyDescent="0.25">
      <c r="A20" s="18" t="s">
        <v>161</v>
      </c>
      <c r="B20" s="14">
        <v>3</v>
      </c>
      <c r="C20" s="14">
        <v>0</v>
      </c>
      <c r="D20" s="14">
        <v>1</v>
      </c>
      <c r="E20" s="14">
        <v>0</v>
      </c>
      <c r="F20" s="14">
        <v>0</v>
      </c>
      <c r="G20" s="14">
        <v>0</v>
      </c>
      <c r="H20" s="14">
        <v>1</v>
      </c>
      <c r="I20" s="14">
        <v>0</v>
      </c>
      <c r="J20" s="14">
        <v>0</v>
      </c>
      <c r="K20" s="14">
        <v>3</v>
      </c>
    </row>
    <row r="21" spans="1:11" x14ac:dyDescent="0.25">
      <c r="A21" s="17" t="s">
        <v>162</v>
      </c>
      <c r="B21" s="14">
        <v>28</v>
      </c>
      <c r="C21" s="14">
        <v>17</v>
      </c>
      <c r="D21" s="14">
        <v>27</v>
      </c>
      <c r="E21" s="14">
        <v>29</v>
      </c>
      <c r="F21" s="14">
        <v>26</v>
      </c>
      <c r="G21" s="14">
        <v>25</v>
      </c>
      <c r="H21" s="14">
        <v>28</v>
      </c>
      <c r="I21" s="14">
        <v>28</v>
      </c>
      <c r="J21" s="14">
        <v>28</v>
      </c>
      <c r="K21" s="14">
        <v>35</v>
      </c>
    </row>
    <row r="22" spans="1:11" x14ac:dyDescent="0.25">
      <c r="A22" s="18" t="s">
        <v>163</v>
      </c>
      <c r="B22" s="14">
        <v>1</v>
      </c>
      <c r="C22" s="14">
        <v>1</v>
      </c>
      <c r="D22" s="14">
        <v>0</v>
      </c>
      <c r="E22" s="14">
        <v>1</v>
      </c>
      <c r="F22" s="14">
        <v>1</v>
      </c>
      <c r="G22" s="14">
        <v>2</v>
      </c>
      <c r="H22" s="14">
        <v>3</v>
      </c>
      <c r="I22" s="14">
        <v>0</v>
      </c>
      <c r="J22" s="14">
        <v>0</v>
      </c>
      <c r="K22" s="14">
        <v>1</v>
      </c>
    </row>
    <row r="23" spans="1:11" x14ac:dyDescent="0.25">
      <c r="A23" s="18" t="s">
        <v>164</v>
      </c>
      <c r="B23" s="14">
        <v>3</v>
      </c>
      <c r="C23" s="14">
        <v>3</v>
      </c>
      <c r="D23" s="14">
        <v>5</v>
      </c>
      <c r="E23" s="14">
        <v>8</v>
      </c>
      <c r="F23" s="14">
        <v>3</v>
      </c>
      <c r="G23" s="14">
        <v>7</v>
      </c>
      <c r="H23" s="14">
        <v>11</v>
      </c>
      <c r="I23" s="14">
        <v>8</v>
      </c>
      <c r="J23" s="14">
        <v>6</v>
      </c>
      <c r="K23" s="14">
        <v>5</v>
      </c>
    </row>
    <row r="24" spans="1:11" x14ac:dyDescent="0.25">
      <c r="A24" s="18" t="s">
        <v>165</v>
      </c>
      <c r="B24" s="14">
        <v>12</v>
      </c>
      <c r="C24" s="14">
        <v>7</v>
      </c>
      <c r="D24" s="14">
        <v>3</v>
      </c>
      <c r="E24" s="14">
        <v>6</v>
      </c>
      <c r="F24" s="14">
        <v>7</v>
      </c>
      <c r="G24" s="14">
        <v>5</v>
      </c>
      <c r="H24" s="14">
        <v>7</v>
      </c>
      <c r="I24" s="14">
        <v>6</v>
      </c>
      <c r="J24" s="14">
        <v>9</v>
      </c>
      <c r="K24" s="14">
        <v>8</v>
      </c>
    </row>
    <row r="25" spans="1:11" x14ac:dyDescent="0.25">
      <c r="A25" s="18" t="s">
        <v>166</v>
      </c>
      <c r="B25" s="14">
        <v>7</v>
      </c>
      <c r="C25" s="14">
        <v>2</v>
      </c>
      <c r="D25" s="14">
        <v>11</v>
      </c>
      <c r="E25" s="14">
        <v>9</v>
      </c>
      <c r="F25" s="14">
        <v>5</v>
      </c>
      <c r="G25" s="14">
        <v>4</v>
      </c>
      <c r="H25" s="14">
        <v>6</v>
      </c>
      <c r="I25" s="14">
        <v>9</v>
      </c>
      <c r="J25" s="14">
        <v>5</v>
      </c>
      <c r="K25" s="14">
        <v>11</v>
      </c>
    </row>
    <row r="26" spans="1:11" x14ac:dyDescent="0.25">
      <c r="A26" s="18" t="s">
        <v>167</v>
      </c>
      <c r="B26" s="14">
        <v>0</v>
      </c>
      <c r="C26" s="14">
        <v>0</v>
      </c>
      <c r="D26" s="14">
        <v>0</v>
      </c>
      <c r="E26" s="14">
        <v>0</v>
      </c>
      <c r="F26" s="14">
        <v>0</v>
      </c>
      <c r="G26" s="14">
        <v>0</v>
      </c>
      <c r="H26" s="14">
        <v>0</v>
      </c>
      <c r="I26" s="14">
        <v>2</v>
      </c>
      <c r="J26" s="14">
        <v>0</v>
      </c>
      <c r="K26" s="14">
        <v>1</v>
      </c>
    </row>
    <row r="27" spans="1:11" x14ac:dyDescent="0.25">
      <c r="A27" s="18" t="s">
        <v>168</v>
      </c>
      <c r="B27" s="14">
        <v>5</v>
      </c>
      <c r="C27" s="14">
        <v>2</v>
      </c>
      <c r="D27" s="14">
        <v>3</v>
      </c>
      <c r="E27" s="14">
        <v>3</v>
      </c>
      <c r="F27" s="14">
        <v>6</v>
      </c>
      <c r="G27" s="14">
        <v>3</v>
      </c>
      <c r="H27" s="14">
        <v>0</v>
      </c>
      <c r="I27" s="14">
        <v>1</v>
      </c>
      <c r="J27" s="14">
        <v>5</v>
      </c>
      <c r="K27" s="14">
        <v>5</v>
      </c>
    </row>
    <row r="28" spans="1:11" x14ac:dyDescent="0.25">
      <c r="A28" s="18" t="s">
        <v>169</v>
      </c>
      <c r="B28" s="14">
        <v>0</v>
      </c>
      <c r="C28" s="14">
        <v>2</v>
      </c>
      <c r="D28" s="14">
        <v>5</v>
      </c>
      <c r="E28" s="14">
        <v>2</v>
      </c>
      <c r="F28" s="14">
        <v>4</v>
      </c>
      <c r="G28" s="14">
        <v>4</v>
      </c>
      <c r="H28" s="14">
        <v>1</v>
      </c>
      <c r="I28" s="14">
        <v>2</v>
      </c>
      <c r="J28" s="14">
        <v>3</v>
      </c>
      <c r="K28" s="14">
        <v>4</v>
      </c>
    </row>
    <row r="29" spans="1:11" x14ac:dyDescent="0.25">
      <c r="A29" s="17" t="s">
        <v>170</v>
      </c>
      <c r="B29" s="14">
        <v>5</v>
      </c>
      <c r="C29" s="14">
        <v>14</v>
      </c>
      <c r="D29" s="14">
        <v>5</v>
      </c>
      <c r="E29" s="14">
        <v>19</v>
      </c>
      <c r="F29" s="14">
        <v>11</v>
      </c>
      <c r="G29" s="14">
        <v>12</v>
      </c>
      <c r="H29" s="14">
        <v>9</v>
      </c>
      <c r="I29" s="14">
        <v>16</v>
      </c>
      <c r="J29" s="14">
        <v>7</v>
      </c>
      <c r="K29" s="14">
        <v>7</v>
      </c>
    </row>
    <row r="30" spans="1:11" x14ac:dyDescent="0.25">
      <c r="A30" s="18" t="s">
        <v>171</v>
      </c>
      <c r="B30" s="14">
        <v>0</v>
      </c>
      <c r="C30" s="14">
        <v>0</v>
      </c>
      <c r="D30" s="14">
        <v>1</v>
      </c>
      <c r="E30" s="14">
        <v>0</v>
      </c>
      <c r="F30" s="14">
        <v>1</v>
      </c>
      <c r="G30" s="14">
        <v>1</v>
      </c>
      <c r="H30" s="14">
        <v>1</v>
      </c>
      <c r="I30" s="14">
        <v>1</v>
      </c>
      <c r="J30" s="14">
        <v>1</v>
      </c>
      <c r="K30" s="14">
        <v>0</v>
      </c>
    </row>
    <row r="31" spans="1:11" x14ac:dyDescent="0.25">
      <c r="A31" s="18" t="s">
        <v>172</v>
      </c>
      <c r="B31" s="14">
        <v>0</v>
      </c>
      <c r="C31" s="14">
        <v>3</v>
      </c>
      <c r="D31" s="14">
        <v>2</v>
      </c>
      <c r="E31" s="14">
        <v>2</v>
      </c>
      <c r="F31" s="14">
        <v>0</v>
      </c>
      <c r="G31" s="14">
        <v>1</v>
      </c>
      <c r="H31" s="14">
        <v>0</v>
      </c>
      <c r="I31" s="14">
        <v>0</v>
      </c>
      <c r="J31" s="14">
        <v>0</v>
      </c>
      <c r="K31" s="14">
        <v>0</v>
      </c>
    </row>
    <row r="32" spans="1:11" x14ac:dyDescent="0.25">
      <c r="A32" s="18" t="s">
        <v>173</v>
      </c>
      <c r="B32" s="14">
        <v>1</v>
      </c>
      <c r="C32" s="14">
        <v>0</v>
      </c>
      <c r="D32" s="14">
        <v>0</v>
      </c>
      <c r="E32" s="14">
        <v>0</v>
      </c>
      <c r="F32" s="14">
        <v>0</v>
      </c>
      <c r="G32" s="14">
        <v>0</v>
      </c>
      <c r="H32" s="14">
        <v>1</v>
      </c>
      <c r="I32" s="14">
        <v>0</v>
      </c>
      <c r="J32" s="14">
        <v>0</v>
      </c>
      <c r="K32" s="14">
        <v>0</v>
      </c>
    </row>
    <row r="33" spans="1:11" x14ac:dyDescent="0.25">
      <c r="A33" s="18" t="s">
        <v>174</v>
      </c>
      <c r="B33" s="14">
        <v>3</v>
      </c>
      <c r="C33" s="14">
        <v>4</v>
      </c>
      <c r="D33" s="14">
        <v>0</v>
      </c>
      <c r="E33" s="14">
        <v>11</v>
      </c>
      <c r="F33" s="14">
        <v>10</v>
      </c>
      <c r="G33" s="14">
        <v>5</v>
      </c>
      <c r="H33" s="14">
        <v>6</v>
      </c>
      <c r="I33" s="14">
        <v>10</v>
      </c>
      <c r="J33" s="14">
        <v>4</v>
      </c>
      <c r="K33" s="14">
        <v>6</v>
      </c>
    </row>
    <row r="34" spans="1:11" x14ac:dyDescent="0.25">
      <c r="A34" s="18" t="s">
        <v>175</v>
      </c>
      <c r="B34" s="14">
        <v>1</v>
      </c>
      <c r="C34" s="14">
        <v>7</v>
      </c>
      <c r="D34" s="14">
        <v>2</v>
      </c>
      <c r="E34" s="14">
        <v>6</v>
      </c>
      <c r="F34" s="14">
        <v>0</v>
      </c>
      <c r="G34" s="14">
        <v>5</v>
      </c>
      <c r="H34" s="14">
        <v>1</v>
      </c>
      <c r="I34" s="14">
        <v>5</v>
      </c>
      <c r="J34" s="14">
        <v>2</v>
      </c>
      <c r="K34" s="14">
        <v>1</v>
      </c>
    </row>
    <row r="35" spans="1:11" x14ac:dyDescent="0.25">
      <c r="A35" s="17" t="s">
        <v>176</v>
      </c>
      <c r="B35" s="14">
        <v>1</v>
      </c>
      <c r="C35" s="14">
        <v>2</v>
      </c>
      <c r="D35" s="14">
        <v>1</v>
      </c>
      <c r="E35" s="14">
        <v>2</v>
      </c>
      <c r="F35" s="14">
        <v>1</v>
      </c>
      <c r="G35" s="14">
        <v>1</v>
      </c>
      <c r="H35" s="14">
        <v>2</v>
      </c>
      <c r="I35" s="14">
        <v>2</v>
      </c>
      <c r="J35" s="14">
        <v>5</v>
      </c>
      <c r="K35" s="14">
        <v>4</v>
      </c>
    </row>
    <row r="36" spans="1:11" x14ac:dyDescent="0.25">
      <c r="A36" s="18" t="s">
        <v>177</v>
      </c>
      <c r="B36" s="14">
        <v>0</v>
      </c>
      <c r="C36" s="14">
        <v>0</v>
      </c>
      <c r="D36" s="14">
        <v>0</v>
      </c>
      <c r="E36" s="14">
        <v>0</v>
      </c>
      <c r="F36" s="14">
        <v>0</v>
      </c>
      <c r="G36" s="14">
        <v>0</v>
      </c>
      <c r="H36" s="14">
        <v>0</v>
      </c>
      <c r="I36" s="14">
        <v>0</v>
      </c>
      <c r="J36" s="14">
        <v>0</v>
      </c>
      <c r="K36" s="14">
        <v>2</v>
      </c>
    </row>
    <row r="37" spans="1:11" x14ac:dyDescent="0.25">
      <c r="A37" s="18" t="s">
        <v>178</v>
      </c>
      <c r="B37" s="14">
        <v>0</v>
      </c>
      <c r="C37" s="14">
        <v>0</v>
      </c>
      <c r="D37" s="14">
        <v>0</v>
      </c>
      <c r="E37" s="14">
        <v>0</v>
      </c>
      <c r="F37" s="14">
        <v>0</v>
      </c>
      <c r="G37" s="14">
        <v>0</v>
      </c>
      <c r="H37" s="14">
        <v>0</v>
      </c>
      <c r="I37" s="14">
        <v>0</v>
      </c>
      <c r="J37" s="14">
        <v>0</v>
      </c>
      <c r="K37" s="14">
        <v>0</v>
      </c>
    </row>
    <row r="38" spans="1:11" x14ac:dyDescent="0.25">
      <c r="A38" s="18" t="s">
        <v>179</v>
      </c>
      <c r="B38" s="14">
        <v>0</v>
      </c>
      <c r="C38" s="14">
        <v>0</v>
      </c>
      <c r="D38" s="14">
        <v>0</v>
      </c>
      <c r="E38" s="14">
        <v>0</v>
      </c>
      <c r="F38" s="14">
        <v>0</v>
      </c>
      <c r="G38" s="14">
        <v>1</v>
      </c>
      <c r="H38" s="14">
        <v>0</v>
      </c>
      <c r="I38" s="14">
        <v>0</v>
      </c>
      <c r="J38" s="14">
        <v>0</v>
      </c>
      <c r="K38" s="14">
        <v>0</v>
      </c>
    </row>
    <row r="39" spans="1:11" x14ac:dyDescent="0.25">
      <c r="A39" s="18" t="s">
        <v>180</v>
      </c>
      <c r="B39" s="14">
        <v>0</v>
      </c>
      <c r="C39" s="14">
        <v>1</v>
      </c>
      <c r="D39" s="14">
        <v>0</v>
      </c>
      <c r="E39" s="14">
        <v>0</v>
      </c>
      <c r="F39" s="14">
        <v>0</v>
      </c>
      <c r="G39" s="14">
        <v>0</v>
      </c>
      <c r="H39" s="14">
        <v>0</v>
      </c>
      <c r="I39" s="14">
        <v>0</v>
      </c>
      <c r="J39" s="14">
        <v>0</v>
      </c>
      <c r="K39" s="14">
        <v>0</v>
      </c>
    </row>
    <row r="40" spans="1:11" x14ac:dyDescent="0.25">
      <c r="A40" s="18" t="s">
        <v>181</v>
      </c>
      <c r="B40" s="14">
        <v>0</v>
      </c>
      <c r="C40" s="14">
        <v>1</v>
      </c>
      <c r="D40" s="14">
        <v>0</v>
      </c>
      <c r="E40" s="14">
        <v>0</v>
      </c>
      <c r="F40" s="14">
        <v>0</v>
      </c>
      <c r="G40" s="14">
        <v>0</v>
      </c>
      <c r="H40" s="14">
        <v>0</v>
      </c>
      <c r="I40" s="14">
        <v>0</v>
      </c>
      <c r="J40" s="14">
        <v>0</v>
      </c>
      <c r="K40" s="14">
        <v>0</v>
      </c>
    </row>
    <row r="41" spans="1:11" x14ac:dyDescent="0.25">
      <c r="A41" s="18" t="s">
        <v>182</v>
      </c>
      <c r="B41" s="14">
        <v>0</v>
      </c>
      <c r="C41" s="14">
        <v>0</v>
      </c>
      <c r="D41" s="14">
        <v>1</v>
      </c>
      <c r="E41" s="14">
        <v>2</v>
      </c>
      <c r="F41" s="14">
        <v>1</v>
      </c>
      <c r="G41" s="14">
        <v>0</v>
      </c>
      <c r="H41" s="14">
        <v>2</v>
      </c>
      <c r="I41" s="14">
        <v>1</v>
      </c>
      <c r="J41" s="14">
        <v>5</v>
      </c>
      <c r="K41" s="14">
        <v>1</v>
      </c>
    </row>
    <row r="42" spans="1:11" x14ac:dyDescent="0.25">
      <c r="A42" s="18" t="s">
        <v>183</v>
      </c>
      <c r="B42" s="14">
        <v>1</v>
      </c>
      <c r="C42" s="14">
        <v>0</v>
      </c>
      <c r="D42" s="14">
        <v>0</v>
      </c>
      <c r="E42" s="14">
        <v>0</v>
      </c>
      <c r="F42" s="14">
        <v>0</v>
      </c>
      <c r="G42" s="14">
        <v>0</v>
      </c>
      <c r="H42" s="14">
        <v>0</v>
      </c>
      <c r="I42" s="14">
        <v>1</v>
      </c>
      <c r="J42" s="14">
        <v>0</v>
      </c>
      <c r="K42" s="14">
        <v>1</v>
      </c>
    </row>
    <row r="43" spans="1:11" x14ac:dyDescent="0.25">
      <c r="A43" s="17" t="s">
        <v>184</v>
      </c>
      <c r="B43" s="14">
        <v>2</v>
      </c>
      <c r="C43" s="14">
        <v>1</v>
      </c>
      <c r="D43" s="14">
        <v>1</v>
      </c>
      <c r="E43" s="14">
        <v>1</v>
      </c>
      <c r="F43" s="14">
        <v>2</v>
      </c>
      <c r="G43" s="14">
        <v>3</v>
      </c>
      <c r="H43" s="14">
        <v>0</v>
      </c>
      <c r="I43" s="14">
        <v>2</v>
      </c>
      <c r="J43" s="14">
        <v>0</v>
      </c>
      <c r="K43" s="14">
        <v>1</v>
      </c>
    </row>
    <row r="44" spans="1:11" x14ac:dyDescent="0.25">
      <c r="A44" s="18" t="s">
        <v>185</v>
      </c>
      <c r="B44" s="14">
        <v>1</v>
      </c>
      <c r="C44" s="14">
        <v>0</v>
      </c>
      <c r="D44" s="14">
        <v>1</v>
      </c>
      <c r="E44" s="14">
        <v>0</v>
      </c>
      <c r="F44" s="14">
        <v>2</v>
      </c>
      <c r="G44" s="14">
        <v>1</v>
      </c>
      <c r="H44" s="14">
        <v>0</v>
      </c>
      <c r="I44" s="14">
        <v>1</v>
      </c>
      <c r="J44" s="14">
        <v>0</v>
      </c>
      <c r="K44" s="14">
        <v>0</v>
      </c>
    </row>
    <row r="45" spans="1:11" x14ac:dyDescent="0.25">
      <c r="A45" s="18" t="s">
        <v>186</v>
      </c>
      <c r="B45" s="14">
        <v>1</v>
      </c>
      <c r="C45" s="14">
        <v>1</v>
      </c>
      <c r="D45" s="14">
        <v>0</v>
      </c>
      <c r="E45" s="14">
        <v>1</v>
      </c>
      <c r="F45" s="14">
        <v>0</v>
      </c>
      <c r="G45" s="14">
        <v>1</v>
      </c>
      <c r="H45" s="14">
        <v>0</v>
      </c>
      <c r="I45" s="14">
        <v>1</v>
      </c>
      <c r="J45" s="14">
        <v>0</v>
      </c>
      <c r="K45" s="14">
        <v>1</v>
      </c>
    </row>
    <row r="46" spans="1:11" x14ac:dyDescent="0.25">
      <c r="A46" s="18" t="s">
        <v>187</v>
      </c>
      <c r="B46" s="14">
        <v>0</v>
      </c>
      <c r="C46" s="14">
        <v>0</v>
      </c>
      <c r="D46" s="14">
        <v>0</v>
      </c>
      <c r="E46" s="14">
        <v>0</v>
      </c>
      <c r="F46" s="14">
        <v>0</v>
      </c>
      <c r="G46" s="14">
        <v>1</v>
      </c>
      <c r="H46" s="14">
        <v>0</v>
      </c>
      <c r="I46" s="14">
        <v>0</v>
      </c>
      <c r="J46" s="14">
        <v>0</v>
      </c>
      <c r="K46" s="14">
        <v>0</v>
      </c>
    </row>
    <row r="47" spans="1:11" x14ac:dyDescent="0.25">
      <c r="A47" s="17" t="s">
        <v>188</v>
      </c>
      <c r="B47" s="14">
        <v>65</v>
      </c>
      <c r="C47" s="14">
        <v>54</v>
      </c>
      <c r="D47" s="14">
        <v>52</v>
      </c>
      <c r="E47" s="14">
        <v>75</v>
      </c>
      <c r="F47" s="14">
        <v>69</v>
      </c>
      <c r="G47" s="14">
        <v>68</v>
      </c>
      <c r="H47" s="14">
        <v>75</v>
      </c>
      <c r="I47" s="14">
        <v>73</v>
      </c>
      <c r="J47" s="14">
        <v>61</v>
      </c>
      <c r="K47" s="14">
        <v>77</v>
      </c>
    </row>
    <row r="48" spans="1:11" x14ac:dyDescent="0.25">
      <c r="A48" s="18" t="s">
        <v>189</v>
      </c>
      <c r="B48" s="14">
        <v>5</v>
      </c>
      <c r="C48" s="14">
        <v>7</v>
      </c>
      <c r="D48" s="14">
        <v>6</v>
      </c>
      <c r="E48" s="14">
        <v>6</v>
      </c>
      <c r="F48" s="14">
        <v>8</v>
      </c>
      <c r="G48" s="14">
        <v>7</v>
      </c>
      <c r="H48" s="14">
        <v>6</v>
      </c>
      <c r="I48" s="14">
        <v>6</v>
      </c>
      <c r="J48" s="14">
        <v>5</v>
      </c>
      <c r="K48" s="14">
        <v>4</v>
      </c>
    </row>
    <row r="49" spans="1:11" x14ac:dyDescent="0.25">
      <c r="A49" s="18" t="s">
        <v>190</v>
      </c>
      <c r="B49" s="14">
        <v>8</v>
      </c>
      <c r="C49" s="14">
        <v>3</v>
      </c>
      <c r="D49" s="14">
        <v>9</v>
      </c>
      <c r="E49" s="14">
        <v>6</v>
      </c>
      <c r="F49" s="14">
        <v>8</v>
      </c>
      <c r="G49" s="14">
        <v>8</v>
      </c>
      <c r="H49" s="14">
        <v>10</v>
      </c>
      <c r="I49" s="14">
        <v>7</v>
      </c>
      <c r="J49" s="14">
        <v>4</v>
      </c>
      <c r="K49" s="14">
        <v>5</v>
      </c>
    </row>
    <row r="50" spans="1:11" x14ac:dyDescent="0.25">
      <c r="A50" s="18" t="s">
        <v>191</v>
      </c>
      <c r="B50" s="14">
        <v>52</v>
      </c>
      <c r="C50" s="14">
        <v>43</v>
      </c>
      <c r="D50" s="14">
        <v>37</v>
      </c>
      <c r="E50" s="14">
        <v>63</v>
      </c>
      <c r="F50" s="14">
        <v>53</v>
      </c>
      <c r="G50" s="14">
        <v>52</v>
      </c>
      <c r="H50" s="14">
        <v>58</v>
      </c>
      <c r="I50" s="14">
        <v>60</v>
      </c>
      <c r="J50" s="14">
        <v>51</v>
      </c>
      <c r="K50" s="14">
        <v>67</v>
      </c>
    </row>
    <row r="51" spans="1:11" x14ac:dyDescent="0.25">
      <c r="A51" s="18" t="s">
        <v>192</v>
      </c>
      <c r="B51" s="14">
        <v>0</v>
      </c>
      <c r="C51" s="14">
        <v>1</v>
      </c>
      <c r="D51" s="14">
        <v>0</v>
      </c>
      <c r="E51" s="14">
        <v>0</v>
      </c>
      <c r="F51" s="14">
        <v>0</v>
      </c>
      <c r="G51" s="14">
        <v>1</v>
      </c>
      <c r="H51" s="14">
        <v>1</v>
      </c>
      <c r="I51" s="14">
        <v>0</v>
      </c>
      <c r="J51" s="14">
        <v>1</v>
      </c>
      <c r="K51" s="14">
        <v>1</v>
      </c>
    </row>
    <row r="52" spans="1:11" x14ac:dyDescent="0.25">
      <c r="A52" s="17" t="s">
        <v>193</v>
      </c>
      <c r="B52" s="14">
        <v>45</v>
      </c>
      <c r="C52" s="14">
        <v>58</v>
      </c>
      <c r="D52" s="14">
        <v>34</v>
      </c>
      <c r="E52" s="14">
        <v>32</v>
      </c>
      <c r="F52" s="14">
        <v>43</v>
      </c>
      <c r="G52" s="14">
        <v>34</v>
      </c>
      <c r="H52" s="14">
        <v>35</v>
      </c>
      <c r="I52" s="14">
        <v>52</v>
      </c>
      <c r="J52" s="14">
        <v>49</v>
      </c>
      <c r="K52" s="14">
        <v>48</v>
      </c>
    </row>
    <row r="53" spans="1:11" x14ac:dyDescent="0.25">
      <c r="A53" s="18" t="s">
        <v>194</v>
      </c>
      <c r="B53" s="14">
        <v>2</v>
      </c>
      <c r="C53" s="14">
        <v>1</v>
      </c>
      <c r="D53" s="14">
        <v>0</v>
      </c>
      <c r="E53" s="14">
        <v>0</v>
      </c>
      <c r="F53" s="14">
        <v>1</v>
      </c>
      <c r="G53" s="14">
        <v>0</v>
      </c>
      <c r="H53" s="14">
        <v>1</v>
      </c>
      <c r="I53" s="14">
        <v>1</v>
      </c>
      <c r="J53" s="14">
        <v>1</v>
      </c>
      <c r="K53" s="14">
        <v>4</v>
      </c>
    </row>
    <row r="54" spans="1:11" x14ac:dyDescent="0.25">
      <c r="A54" s="18" t="s">
        <v>195</v>
      </c>
      <c r="B54" s="14">
        <v>13</v>
      </c>
      <c r="C54" s="14">
        <v>14</v>
      </c>
      <c r="D54" s="14">
        <v>8</v>
      </c>
      <c r="E54" s="14">
        <v>7</v>
      </c>
      <c r="F54" s="14">
        <v>8</v>
      </c>
      <c r="G54" s="14">
        <v>8</v>
      </c>
      <c r="H54" s="14">
        <v>9</v>
      </c>
      <c r="I54" s="14">
        <v>19</v>
      </c>
      <c r="J54" s="14">
        <v>12</v>
      </c>
      <c r="K54" s="14">
        <v>11</v>
      </c>
    </row>
    <row r="55" spans="1:11" x14ac:dyDescent="0.25">
      <c r="A55" s="18" t="s">
        <v>196</v>
      </c>
      <c r="B55" s="14">
        <v>0</v>
      </c>
      <c r="C55" s="14">
        <v>2</v>
      </c>
      <c r="D55" s="14">
        <v>2</v>
      </c>
      <c r="E55" s="14">
        <v>1</v>
      </c>
      <c r="F55" s="14">
        <v>3</v>
      </c>
      <c r="G55" s="14">
        <v>0</v>
      </c>
      <c r="H55" s="14">
        <v>2</v>
      </c>
      <c r="I55" s="14">
        <v>1</v>
      </c>
      <c r="J55" s="14">
        <v>3</v>
      </c>
      <c r="K55" s="14">
        <v>0</v>
      </c>
    </row>
    <row r="56" spans="1:11" x14ac:dyDescent="0.25">
      <c r="A56" s="18" t="s">
        <v>197</v>
      </c>
      <c r="B56" s="14">
        <v>15</v>
      </c>
      <c r="C56" s="14">
        <v>18</v>
      </c>
      <c r="D56" s="14">
        <v>12</v>
      </c>
      <c r="E56" s="14">
        <v>5</v>
      </c>
      <c r="F56" s="14">
        <v>10</v>
      </c>
      <c r="G56" s="14">
        <v>9</v>
      </c>
      <c r="H56" s="14">
        <v>13</v>
      </c>
      <c r="I56" s="14">
        <v>9</v>
      </c>
      <c r="J56" s="14">
        <v>11</v>
      </c>
      <c r="K56" s="14">
        <v>14</v>
      </c>
    </row>
    <row r="57" spans="1:11" x14ac:dyDescent="0.25">
      <c r="A57" s="18" t="s">
        <v>198</v>
      </c>
      <c r="B57" s="14">
        <v>0</v>
      </c>
      <c r="C57" s="14">
        <v>3</v>
      </c>
      <c r="D57" s="14">
        <v>0</v>
      </c>
      <c r="E57" s="14">
        <v>0</v>
      </c>
      <c r="F57" s="14">
        <v>1</v>
      </c>
      <c r="G57" s="14">
        <v>0</v>
      </c>
      <c r="H57" s="14">
        <v>0</v>
      </c>
      <c r="I57" s="14">
        <v>0</v>
      </c>
      <c r="J57" s="14">
        <v>0</v>
      </c>
      <c r="K57" s="14">
        <v>0</v>
      </c>
    </row>
    <row r="58" spans="1:11" x14ac:dyDescent="0.25">
      <c r="A58" s="18" t="s">
        <v>199</v>
      </c>
      <c r="B58" s="14">
        <v>15</v>
      </c>
      <c r="C58" s="14">
        <v>20</v>
      </c>
      <c r="D58" s="14">
        <v>12</v>
      </c>
      <c r="E58" s="14">
        <v>19</v>
      </c>
      <c r="F58" s="14">
        <v>20</v>
      </c>
      <c r="G58" s="14">
        <v>17</v>
      </c>
      <c r="H58" s="14">
        <v>10</v>
      </c>
      <c r="I58" s="14">
        <v>22</v>
      </c>
      <c r="J58" s="14">
        <v>22</v>
      </c>
      <c r="K58" s="14">
        <v>19</v>
      </c>
    </row>
    <row r="59" spans="1:11" x14ac:dyDescent="0.25">
      <c r="A59" s="15" t="s">
        <v>137</v>
      </c>
      <c r="B59" s="14">
        <v>190</v>
      </c>
      <c r="C59" s="14">
        <v>192</v>
      </c>
      <c r="D59" s="14">
        <v>144</v>
      </c>
      <c r="E59" s="14">
        <v>193</v>
      </c>
      <c r="F59" s="14">
        <v>199</v>
      </c>
      <c r="G59" s="14">
        <v>174</v>
      </c>
      <c r="H59" s="14">
        <v>197</v>
      </c>
      <c r="I59" s="14">
        <v>201</v>
      </c>
      <c r="J59" s="14">
        <v>192</v>
      </c>
      <c r="K59" s="14">
        <v>222</v>
      </c>
    </row>
  </sheetData>
  <hyperlinks>
    <hyperlink ref="A2" location="'Cover page'!A1" display="Return to Cover page" xr:uid="{155C9609-A9FD-4C81-9451-3E28FAEA99B4}"/>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2490-B647-4B4E-B9D9-5002173B9683}">
  <dimension ref="A1:K59"/>
  <sheetViews>
    <sheetView zoomScale="85" zoomScaleNormal="85" workbookViewId="0">
      <selection activeCell="B2" sqref="B2"/>
    </sheetView>
  </sheetViews>
  <sheetFormatPr defaultRowHeight="15" x14ac:dyDescent="0.25"/>
  <cols>
    <col min="1" max="1" width="57.710937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page'!$A$23</f>
        <v>Table 2.2. Fatalities (rate) by Occupation (ANZSCO Sub major group), 10 years (calendar) to 2025</v>
      </c>
    </row>
    <row r="2" spans="1:11" ht="15.75" thickTop="1" x14ac:dyDescent="0.25">
      <c r="A2" s="11" t="s">
        <v>18</v>
      </c>
    </row>
    <row r="3" spans="1:11" hidden="1" x14ac:dyDescent="0.25">
      <c r="A3" s="1" t="s">
        <v>19</v>
      </c>
      <c r="B3" t="s" vm="1">
        <v>20</v>
      </c>
    </row>
    <row r="4" spans="1:11" hidden="1" x14ac:dyDescent="0.25">
      <c r="A4" s="1" t="s">
        <v>21</v>
      </c>
      <c r="B4" t="s" vm="4">
        <v>22</v>
      </c>
    </row>
    <row r="5" spans="1:11" hidden="1" x14ac:dyDescent="0.25"/>
    <row r="6" spans="1:11" x14ac:dyDescent="0.25">
      <c r="A6" s="1" t="s">
        <v>138</v>
      </c>
    </row>
    <row r="7" spans="1:11" x14ac:dyDescent="0.25">
      <c r="B7" t="s">
        <v>24</v>
      </c>
      <c r="C7" t="s">
        <v>25</v>
      </c>
      <c r="D7" t="s">
        <v>26</v>
      </c>
      <c r="E7" t="s">
        <v>27</v>
      </c>
      <c r="F7" t="s">
        <v>28</v>
      </c>
      <c r="G7" t="s">
        <v>29</v>
      </c>
      <c r="H7" t="s">
        <v>30</v>
      </c>
      <c r="I7" t="s">
        <v>31</v>
      </c>
      <c r="J7" t="s">
        <v>375</v>
      </c>
      <c r="K7" t="s">
        <v>378</v>
      </c>
    </row>
    <row r="8" spans="1:11" x14ac:dyDescent="0.25">
      <c r="A8" s="17" t="s">
        <v>149</v>
      </c>
      <c r="B8" s="12">
        <v>1.881907988851065</v>
      </c>
      <c r="C8" s="12">
        <v>1.84119620105393</v>
      </c>
      <c r="D8" s="12">
        <v>1.0231876300018554</v>
      </c>
      <c r="E8" s="12">
        <v>1.6379492238127544</v>
      </c>
      <c r="F8" s="12">
        <v>2.2368164690865546</v>
      </c>
      <c r="G8" s="12">
        <v>1.4537287964262799</v>
      </c>
      <c r="H8" s="12">
        <v>1.8887524927929098</v>
      </c>
      <c r="I8" s="12">
        <v>0.87378429664046309</v>
      </c>
      <c r="J8" s="12">
        <v>1.6258786415774311</v>
      </c>
      <c r="K8" s="12">
        <v>1.617332489550503</v>
      </c>
    </row>
    <row r="9" spans="1:11" x14ac:dyDescent="0.25">
      <c r="A9" s="18" t="s">
        <v>150</v>
      </c>
      <c r="B9" s="12" t="s">
        <v>139</v>
      </c>
      <c r="C9" s="12">
        <v>1.0319195116339612</v>
      </c>
      <c r="D9" s="12" t="s">
        <v>139</v>
      </c>
      <c r="E9" s="12">
        <v>1.1724577540550221</v>
      </c>
      <c r="F9" s="12">
        <v>4.5788867226063203</v>
      </c>
      <c r="G9" s="12">
        <v>0.85899821504243201</v>
      </c>
      <c r="H9" s="12">
        <v>3.3835112276757746</v>
      </c>
      <c r="I9" s="12">
        <v>0.75731615483266346</v>
      </c>
      <c r="J9" s="12">
        <v>0.77347072503600423</v>
      </c>
      <c r="K9" s="12">
        <v>0.7430290895145284</v>
      </c>
    </row>
    <row r="10" spans="1:11" x14ac:dyDescent="0.25">
      <c r="A10" s="18" t="s">
        <v>151</v>
      </c>
      <c r="B10" s="12">
        <v>15.498990659027189</v>
      </c>
      <c r="C10" s="12">
        <v>14.555939178266401</v>
      </c>
      <c r="D10" s="12">
        <v>9.6087529343547509</v>
      </c>
      <c r="E10" s="12">
        <v>13.023356892989279</v>
      </c>
      <c r="F10" s="12">
        <v>16.662918675023096</v>
      </c>
      <c r="G10" s="12">
        <v>11.15452471127068</v>
      </c>
      <c r="H10" s="12">
        <v>15.920368833051153</v>
      </c>
      <c r="I10" s="12">
        <v>6.8644248814971691</v>
      </c>
      <c r="J10" s="12">
        <v>14.120035073640944</v>
      </c>
      <c r="K10" s="12">
        <v>11.970509324790777</v>
      </c>
    </row>
    <row r="11" spans="1:11" x14ac:dyDescent="0.25">
      <c r="A11" s="18" t="s">
        <v>152</v>
      </c>
      <c r="B11" s="12">
        <v>0.27695726886337413</v>
      </c>
      <c r="C11" s="12">
        <v>0.40118814071262321</v>
      </c>
      <c r="D11" s="12" t="s">
        <v>139</v>
      </c>
      <c r="E11" s="12">
        <v>0.13084948299056118</v>
      </c>
      <c r="F11" s="12">
        <v>0.11564346081654261</v>
      </c>
      <c r="G11" s="12">
        <v>0.22015885928842621</v>
      </c>
      <c r="H11" s="12">
        <v>0.31312183078849265</v>
      </c>
      <c r="I11" s="12">
        <v>0.40249524097105083</v>
      </c>
      <c r="J11" s="12">
        <v>0.40329725592225862</v>
      </c>
      <c r="K11" s="12">
        <v>0.59201117121404012</v>
      </c>
    </row>
    <row r="12" spans="1:11" x14ac:dyDescent="0.25">
      <c r="A12" s="18" t="s">
        <v>153</v>
      </c>
      <c r="B12" s="12">
        <v>0.40458836461246567</v>
      </c>
      <c r="C12" s="12">
        <v>0.19303016070998669</v>
      </c>
      <c r="D12" s="12" t="s">
        <v>139</v>
      </c>
      <c r="E12" s="12" t="s">
        <v>139</v>
      </c>
      <c r="F12" s="12" t="s">
        <v>139</v>
      </c>
      <c r="G12" s="12">
        <v>0.38792281086893265</v>
      </c>
      <c r="H12" s="12">
        <v>0.18614020911125925</v>
      </c>
      <c r="I12" s="12" t="s">
        <v>139</v>
      </c>
      <c r="J12" s="12">
        <v>0.18048153980874224</v>
      </c>
      <c r="K12" s="12">
        <v>0.89854041350306535</v>
      </c>
    </row>
    <row r="13" spans="1:11" x14ac:dyDescent="0.25">
      <c r="A13" s="17" t="s">
        <v>154</v>
      </c>
      <c r="B13" s="12">
        <v>0.58108529771747641</v>
      </c>
      <c r="C13" s="12">
        <v>0.62129757684732079</v>
      </c>
      <c r="D13" s="12">
        <v>0.26787752289137107</v>
      </c>
      <c r="E13" s="12">
        <v>0.31895680920432101</v>
      </c>
      <c r="F13" s="12">
        <v>0.34501333015065311</v>
      </c>
      <c r="G13" s="12">
        <v>0.18005146757134921</v>
      </c>
      <c r="H13" s="12">
        <v>0.39756755326362553</v>
      </c>
      <c r="I13" s="12">
        <v>0.32703179547086891</v>
      </c>
      <c r="J13" s="12">
        <v>0.3169700521088239</v>
      </c>
      <c r="K13" s="12">
        <v>0.47964063427125952</v>
      </c>
    </row>
    <row r="14" spans="1:11" x14ac:dyDescent="0.25">
      <c r="A14" s="18" t="s">
        <v>155</v>
      </c>
      <c r="B14" s="12" t="s">
        <v>139</v>
      </c>
      <c r="C14" s="12">
        <v>0.95303284815632827</v>
      </c>
      <c r="D14" s="12" t="s">
        <v>139</v>
      </c>
      <c r="E14" s="12">
        <v>0.90852345928066236</v>
      </c>
      <c r="F14" s="12" t="s">
        <v>139</v>
      </c>
      <c r="G14" s="12" t="s">
        <v>139</v>
      </c>
      <c r="H14" s="12" t="s">
        <v>139</v>
      </c>
      <c r="I14" s="12">
        <v>0.97143511385885617</v>
      </c>
      <c r="J14" s="12" t="s">
        <v>139</v>
      </c>
      <c r="K14" s="12">
        <v>1.8921515863148148</v>
      </c>
    </row>
    <row r="15" spans="1:11" x14ac:dyDescent="0.25">
      <c r="A15" s="18" t="s">
        <v>156</v>
      </c>
      <c r="B15" s="12">
        <v>0.29464930585656784</v>
      </c>
      <c r="C15" s="12">
        <v>0.28361528639277417</v>
      </c>
      <c r="D15" s="12" t="s">
        <v>139</v>
      </c>
      <c r="E15" s="12">
        <v>0.1315795909032926</v>
      </c>
      <c r="F15" s="12" t="s">
        <v>139</v>
      </c>
      <c r="G15" s="12" t="s">
        <v>139</v>
      </c>
      <c r="H15" s="12">
        <v>0.23006850311762933</v>
      </c>
      <c r="I15" s="12" t="s">
        <v>139</v>
      </c>
      <c r="J15" s="12" t="s">
        <v>139</v>
      </c>
      <c r="K15" s="12" t="s">
        <v>139</v>
      </c>
    </row>
    <row r="16" spans="1:11" x14ac:dyDescent="0.25">
      <c r="A16" s="18" t="s">
        <v>157</v>
      </c>
      <c r="B16" s="12">
        <v>2.546801354130817</v>
      </c>
      <c r="C16" s="12">
        <v>3.3293428470376836</v>
      </c>
      <c r="D16" s="12">
        <v>1.6232101529857994</v>
      </c>
      <c r="E16" s="12">
        <v>1.7684880566180496</v>
      </c>
      <c r="F16" s="12">
        <v>2.3680245368552031</v>
      </c>
      <c r="G16" s="12">
        <v>1.2700513007217069</v>
      </c>
      <c r="H16" s="12">
        <v>1.9864862531093961</v>
      </c>
      <c r="I16" s="12">
        <v>2.0997880191772595</v>
      </c>
      <c r="J16" s="12">
        <v>1.8841181833591545</v>
      </c>
      <c r="K16" s="12">
        <v>2.2999454172542224</v>
      </c>
    </row>
    <row r="17" spans="1:11" x14ac:dyDescent="0.25">
      <c r="A17" s="18" t="s">
        <v>158</v>
      </c>
      <c r="B17" s="12" t="s">
        <v>139</v>
      </c>
      <c r="C17" s="12" t="s">
        <v>139</v>
      </c>
      <c r="D17" s="12" t="s">
        <v>139</v>
      </c>
      <c r="E17" s="12" t="s">
        <v>139</v>
      </c>
      <c r="F17" s="12" t="s">
        <v>139</v>
      </c>
      <c r="G17" s="12" t="s">
        <v>139</v>
      </c>
      <c r="H17" s="12" t="s">
        <v>139</v>
      </c>
      <c r="I17" s="12" t="s">
        <v>139</v>
      </c>
      <c r="J17" s="12">
        <v>0.2925779776885053</v>
      </c>
      <c r="K17" s="12" t="s">
        <v>139</v>
      </c>
    </row>
    <row r="18" spans="1:11" x14ac:dyDescent="0.25">
      <c r="A18" s="18" t="s">
        <v>159</v>
      </c>
      <c r="B18" s="12">
        <v>0.17530178378160569</v>
      </c>
      <c r="C18" s="12">
        <v>0.16428277100230027</v>
      </c>
      <c r="D18" s="12" t="s">
        <v>139</v>
      </c>
      <c r="E18" s="12" t="s">
        <v>139</v>
      </c>
      <c r="F18" s="12" t="s">
        <v>139</v>
      </c>
      <c r="G18" s="12" t="s">
        <v>139</v>
      </c>
      <c r="H18" s="12">
        <v>0.13790360244989816</v>
      </c>
      <c r="I18" s="12" t="s">
        <v>139</v>
      </c>
      <c r="J18" s="12" t="s">
        <v>139</v>
      </c>
      <c r="K18" s="12">
        <v>0.11566675782418752</v>
      </c>
    </row>
    <row r="19" spans="1:11" x14ac:dyDescent="0.25">
      <c r="A19" s="18" t="s">
        <v>160</v>
      </c>
      <c r="B19" s="12" t="s">
        <v>139</v>
      </c>
      <c r="C19" s="12" t="s">
        <v>139</v>
      </c>
      <c r="D19" s="12" t="s">
        <v>139</v>
      </c>
      <c r="E19" s="12" t="s">
        <v>139</v>
      </c>
      <c r="F19" s="12" t="s">
        <v>139</v>
      </c>
      <c r="G19" s="12" t="s">
        <v>139</v>
      </c>
      <c r="H19" s="12" t="s">
        <v>139</v>
      </c>
      <c r="I19" s="12" t="s">
        <v>139</v>
      </c>
      <c r="J19" s="12" t="s">
        <v>139</v>
      </c>
      <c r="K19" s="12" t="s">
        <v>139</v>
      </c>
    </row>
    <row r="20" spans="1:11" x14ac:dyDescent="0.25">
      <c r="A20" s="18" t="s">
        <v>161</v>
      </c>
      <c r="B20" s="12">
        <v>1.3457152043470335</v>
      </c>
      <c r="C20" s="12" t="s">
        <v>139</v>
      </c>
      <c r="D20" s="12">
        <v>0.40468026678393509</v>
      </c>
      <c r="E20" s="12" t="s">
        <v>139</v>
      </c>
      <c r="F20" s="12" t="s">
        <v>139</v>
      </c>
      <c r="G20" s="12" t="s">
        <v>139</v>
      </c>
      <c r="H20" s="12">
        <v>0.33147517885106115</v>
      </c>
      <c r="I20" s="12" t="s">
        <v>139</v>
      </c>
      <c r="J20" s="12" t="s">
        <v>139</v>
      </c>
      <c r="K20" s="12">
        <v>0.88373552466371386</v>
      </c>
    </row>
    <row r="21" spans="1:11" x14ac:dyDescent="0.25">
      <c r="A21" s="17" t="s">
        <v>162</v>
      </c>
      <c r="B21" s="12">
        <v>1.6754482477658073</v>
      </c>
      <c r="C21" s="12">
        <v>0.98844768628779123</v>
      </c>
      <c r="D21" s="12">
        <v>1.509074392313789</v>
      </c>
      <c r="E21" s="12">
        <v>1.6059727019667569</v>
      </c>
      <c r="F21" s="12">
        <v>1.4958463807125446</v>
      </c>
      <c r="G21" s="12">
        <v>1.4123561241097311</v>
      </c>
      <c r="H21" s="12">
        <v>1.5145674234461095</v>
      </c>
      <c r="I21" s="12">
        <v>1.4791263385320723</v>
      </c>
      <c r="J21" s="12">
        <v>1.4417637706365836</v>
      </c>
      <c r="K21" s="12">
        <v>1.7732341724174379</v>
      </c>
    </row>
    <row r="22" spans="1:11" x14ac:dyDescent="0.25">
      <c r="A22" s="18" t="s">
        <v>163</v>
      </c>
      <c r="B22" s="12">
        <v>0.41053018932314023</v>
      </c>
      <c r="C22" s="12">
        <v>0.42365706781515949</v>
      </c>
      <c r="D22" s="12" t="s">
        <v>139</v>
      </c>
      <c r="E22" s="12">
        <v>0.36976423072786901</v>
      </c>
      <c r="F22" s="12">
        <v>0.35544148020125205</v>
      </c>
      <c r="G22" s="12">
        <v>0.70639724625294198</v>
      </c>
      <c r="H22" s="12">
        <v>1.0477817477631739</v>
      </c>
      <c r="I22" s="12" t="s">
        <v>139</v>
      </c>
      <c r="J22" s="12" t="s">
        <v>139</v>
      </c>
      <c r="K22" s="12">
        <v>0.31119553260900268</v>
      </c>
    </row>
    <row r="23" spans="1:11" x14ac:dyDescent="0.25">
      <c r="A23" s="18" t="s">
        <v>164</v>
      </c>
      <c r="B23" s="12">
        <v>0.89417002938030465</v>
      </c>
      <c r="C23" s="12">
        <v>0.83447675320625803</v>
      </c>
      <c r="D23" s="12">
        <v>1.3516696386031275</v>
      </c>
      <c r="E23" s="12">
        <v>2.1871033805998303</v>
      </c>
      <c r="F23" s="12">
        <v>0.86079428470529196</v>
      </c>
      <c r="G23" s="12">
        <v>1.9031646586890378</v>
      </c>
      <c r="H23" s="12">
        <v>3.0568927670238155</v>
      </c>
      <c r="I23" s="12">
        <v>2.096033160443926</v>
      </c>
      <c r="J23" s="12">
        <v>1.601672771324862</v>
      </c>
      <c r="K23" s="12">
        <v>1.3196501631219961</v>
      </c>
    </row>
    <row r="24" spans="1:11" x14ac:dyDescent="0.25">
      <c r="A24" s="18" t="s">
        <v>165</v>
      </c>
      <c r="B24" s="12">
        <v>3.2261277477929484</v>
      </c>
      <c r="C24" s="12">
        <v>1.833732660123516</v>
      </c>
      <c r="D24" s="12">
        <v>0.75469231861324271</v>
      </c>
      <c r="E24" s="12">
        <v>1.5035039753260908</v>
      </c>
      <c r="F24" s="12">
        <v>1.9302132372722147</v>
      </c>
      <c r="G24" s="12">
        <v>1.3833372042005683</v>
      </c>
      <c r="H24" s="12">
        <v>1.699484891517363</v>
      </c>
      <c r="I24" s="12">
        <v>1.5043142856507012</v>
      </c>
      <c r="J24" s="12">
        <v>2.1422755629538379</v>
      </c>
      <c r="K24" s="12">
        <v>1.9243738211814041</v>
      </c>
    </row>
    <row r="25" spans="1:11" x14ac:dyDescent="0.25">
      <c r="A25" s="18" t="s">
        <v>166</v>
      </c>
      <c r="B25" s="12">
        <v>2.9143676277625237</v>
      </c>
      <c r="C25" s="12">
        <v>0.83984343020949215</v>
      </c>
      <c r="D25" s="12">
        <v>4.5228335578056011</v>
      </c>
      <c r="E25" s="12">
        <v>3.6606051072205079</v>
      </c>
      <c r="F25" s="12">
        <v>2.0125302091479664</v>
      </c>
      <c r="G25" s="12">
        <v>1.645794472972</v>
      </c>
      <c r="H25" s="12">
        <v>2.3625731946069055</v>
      </c>
      <c r="I25" s="12">
        <v>3.3528698992418398</v>
      </c>
      <c r="J25" s="12">
        <v>1.7873109321417</v>
      </c>
      <c r="K25" s="12">
        <v>3.7657809914943368</v>
      </c>
    </row>
    <row r="26" spans="1:11" x14ac:dyDescent="0.25">
      <c r="A26" s="18" t="s">
        <v>167</v>
      </c>
      <c r="B26" s="12" t="s">
        <v>139</v>
      </c>
      <c r="C26" s="12" t="s">
        <v>139</v>
      </c>
      <c r="D26" s="12" t="s">
        <v>139</v>
      </c>
      <c r="E26" s="12" t="s">
        <v>139</v>
      </c>
      <c r="F26" s="12" t="s">
        <v>139</v>
      </c>
      <c r="G26" s="12" t="s">
        <v>139</v>
      </c>
      <c r="H26" s="12" t="s">
        <v>139</v>
      </c>
      <c r="I26" s="12">
        <v>1.0165412000265175</v>
      </c>
      <c r="J26" s="12" t="s">
        <v>139</v>
      </c>
      <c r="K26" s="12">
        <v>0.47951155695605147</v>
      </c>
    </row>
    <row r="27" spans="1:11" x14ac:dyDescent="0.25">
      <c r="A27" s="18" t="s">
        <v>168</v>
      </c>
      <c r="B27" s="12">
        <v>4.1105306029444204</v>
      </c>
      <c r="C27" s="12">
        <v>1.5060942050875645</v>
      </c>
      <c r="D27" s="12">
        <v>2.2851096084783484</v>
      </c>
      <c r="E27" s="12">
        <v>2.2244162246086021</v>
      </c>
      <c r="F27" s="12">
        <v>4.3790782258962606</v>
      </c>
      <c r="G27" s="12">
        <v>2.1166122980006317</v>
      </c>
      <c r="H27" s="12" t="s">
        <v>139</v>
      </c>
      <c r="I27" s="12">
        <v>0.67384563542884535</v>
      </c>
      <c r="J27" s="12">
        <v>3.3223043213397085</v>
      </c>
      <c r="K27" s="12">
        <v>3.1800116880209695</v>
      </c>
    </row>
    <row r="28" spans="1:11" x14ac:dyDescent="0.25">
      <c r="A28" s="18" t="s">
        <v>169</v>
      </c>
      <c r="B28" s="12" t="s">
        <v>139</v>
      </c>
      <c r="C28" s="12">
        <v>1.0590312200489203</v>
      </c>
      <c r="D28" s="12">
        <v>2.651996953758669</v>
      </c>
      <c r="E28" s="12">
        <v>1.0022201080954971</v>
      </c>
      <c r="F28" s="12">
        <v>2.1413907552946201</v>
      </c>
      <c r="G28" s="12">
        <v>2.0492236846784433</v>
      </c>
      <c r="H28" s="12">
        <v>0.51002720227816989</v>
      </c>
      <c r="I28" s="12">
        <v>1.0496561811219796</v>
      </c>
      <c r="J28" s="12">
        <v>1.5282147092892029</v>
      </c>
      <c r="K28" s="12">
        <v>2.0003649435521904</v>
      </c>
    </row>
    <row r="29" spans="1:11" x14ac:dyDescent="0.25">
      <c r="A29" s="17" t="s">
        <v>170</v>
      </c>
      <c r="B29" s="12">
        <v>0.37759496162782835</v>
      </c>
      <c r="C29" s="12">
        <v>1.021760883765624</v>
      </c>
      <c r="D29" s="12">
        <v>0.36122154434335579</v>
      </c>
      <c r="E29" s="12">
        <v>1.2962841162053138</v>
      </c>
      <c r="F29" s="12">
        <v>0.81971438728302493</v>
      </c>
      <c r="G29" s="12">
        <v>0.81903980065437931</v>
      </c>
      <c r="H29" s="12">
        <v>0.5786433213721992</v>
      </c>
      <c r="I29" s="12">
        <v>0.9757312396100889</v>
      </c>
      <c r="J29" s="12">
        <v>0.40572308262067952</v>
      </c>
      <c r="K29" s="12">
        <v>0.38740280319766418</v>
      </c>
    </row>
    <row r="30" spans="1:11" x14ac:dyDescent="0.25">
      <c r="A30" s="18" t="s">
        <v>171</v>
      </c>
      <c r="B30" s="12" t="s">
        <v>139</v>
      </c>
      <c r="C30" s="12" t="s">
        <v>139</v>
      </c>
      <c r="D30" s="12">
        <v>0.77381343147331594</v>
      </c>
      <c r="E30" s="12" t="s">
        <v>139</v>
      </c>
      <c r="F30" s="12">
        <v>0.72359728725821637</v>
      </c>
      <c r="G30" s="12">
        <v>0.66022418067873623</v>
      </c>
      <c r="H30" s="12">
        <v>0.66061312239378078</v>
      </c>
      <c r="I30" s="12">
        <v>0.59770404001448563</v>
      </c>
      <c r="J30" s="12">
        <v>0.54846685579148036</v>
      </c>
      <c r="K30" s="12" t="s">
        <v>139</v>
      </c>
    </row>
    <row r="31" spans="1:11" x14ac:dyDescent="0.25">
      <c r="A31" s="18" t="s">
        <v>172</v>
      </c>
      <c r="B31" s="12" t="s">
        <v>139</v>
      </c>
      <c r="C31" s="12">
        <v>0.56096682555676425</v>
      </c>
      <c r="D31" s="12">
        <v>0.36266788776276992</v>
      </c>
      <c r="E31" s="12">
        <v>0.34502801466808242</v>
      </c>
      <c r="F31" s="12" t="s">
        <v>139</v>
      </c>
      <c r="G31" s="12">
        <v>0.16338650667639984</v>
      </c>
      <c r="H31" s="12" t="s">
        <v>139</v>
      </c>
      <c r="I31" s="12" t="s">
        <v>139</v>
      </c>
      <c r="J31" s="12" t="s">
        <v>139</v>
      </c>
      <c r="K31" s="12" t="s">
        <v>139</v>
      </c>
    </row>
    <row r="32" spans="1:11" x14ac:dyDescent="0.25">
      <c r="A32" s="18" t="s">
        <v>173</v>
      </c>
      <c r="B32" s="12">
        <v>0.3572453504475433</v>
      </c>
      <c r="C32" s="12" t="s">
        <v>139</v>
      </c>
      <c r="D32" s="12" t="s">
        <v>139</v>
      </c>
      <c r="E32" s="12" t="s">
        <v>139</v>
      </c>
      <c r="F32" s="12" t="s">
        <v>139</v>
      </c>
      <c r="G32" s="12" t="s">
        <v>139</v>
      </c>
      <c r="H32" s="12">
        <v>0.32980670481785529</v>
      </c>
      <c r="I32" s="12" t="s">
        <v>139</v>
      </c>
      <c r="J32" s="12" t="s">
        <v>139</v>
      </c>
      <c r="K32" s="12" t="s">
        <v>139</v>
      </c>
    </row>
    <row r="33" spans="1:11" x14ac:dyDescent="0.25">
      <c r="A33" s="18" t="s">
        <v>174</v>
      </c>
      <c r="B33" s="12">
        <v>1.493471565054423</v>
      </c>
      <c r="C33" s="12">
        <v>1.8395157147591701</v>
      </c>
      <c r="D33" s="12" t="s">
        <v>139</v>
      </c>
      <c r="E33" s="12">
        <v>5.0638913770139542</v>
      </c>
      <c r="F33" s="12">
        <v>4.4513639993377314</v>
      </c>
      <c r="G33" s="12">
        <v>2.1899812670095238</v>
      </c>
      <c r="H33" s="12">
        <v>2.5519355733423219</v>
      </c>
      <c r="I33" s="12">
        <v>4.4722448110631623</v>
      </c>
      <c r="J33" s="12">
        <v>1.7696790325780258</v>
      </c>
      <c r="K33" s="12">
        <v>2.4650563828338727</v>
      </c>
    </row>
    <row r="34" spans="1:11" x14ac:dyDescent="0.25">
      <c r="A34" s="18" t="s">
        <v>175</v>
      </c>
      <c r="B34" s="12">
        <v>0.50188238611285041</v>
      </c>
      <c r="C34" s="12">
        <v>3.4180147578894404</v>
      </c>
      <c r="D34" s="12">
        <v>0.98660257824527597</v>
      </c>
      <c r="E34" s="12">
        <v>2.5991622315019236</v>
      </c>
      <c r="F34" s="12" t="s">
        <v>139</v>
      </c>
      <c r="G34" s="12">
        <v>2.6421341141296382</v>
      </c>
      <c r="H34" s="12">
        <v>0.48867756242382848</v>
      </c>
      <c r="I34" s="12">
        <v>2.240956746798215</v>
      </c>
      <c r="J34" s="12">
        <v>0.91783464100400003</v>
      </c>
      <c r="K34" s="12">
        <v>0.39874188977611197</v>
      </c>
    </row>
    <row r="35" spans="1:11" x14ac:dyDescent="0.25">
      <c r="A35" s="17" t="s">
        <v>176</v>
      </c>
      <c r="B35" s="12">
        <v>5.9296083878933634E-2</v>
      </c>
      <c r="C35" s="12">
        <v>0.12176444600514998</v>
      </c>
      <c r="D35" s="12">
        <v>5.8663667955994835E-2</v>
      </c>
      <c r="E35" s="12">
        <v>0.1133477810462501</v>
      </c>
      <c r="F35" s="12">
        <v>5.740649697239953E-2</v>
      </c>
      <c r="G35" s="12">
        <v>5.8330775762777176E-2</v>
      </c>
      <c r="H35" s="12">
        <v>0.11337859886072078</v>
      </c>
      <c r="I35" s="12">
        <v>0.10893782129920851</v>
      </c>
      <c r="J35" s="12">
        <v>0.26892486692092121</v>
      </c>
      <c r="K35" s="12">
        <v>0.21930537942425768</v>
      </c>
    </row>
    <row r="36" spans="1:11" x14ac:dyDescent="0.25">
      <c r="A36" s="18" t="s">
        <v>177</v>
      </c>
      <c r="B36" s="12" t="s">
        <v>139</v>
      </c>
      <c r="C36" s="12" t="s">
        <v>139</v>
      </c>
      <c r="D36" s="12" t="s">
        <v>139</v>
      </c>
      <c r="E36" s="12" t="s">
        <v>139</v>
      </c>
      <c r="F36" s="12" t="s">
        <v>139</v>
      </c>
      <c r="G36" s="12" t="s">
        <v>139</v>
      </c>
      <c r="H36" s="12" t="s">
        <v>139</v>
      </c>
      <c r="I36" s="12" t="s">
        <v>139</v>
      </c>
      <c r="J36" s="12" t="s">
        <v>139</v>
      </c>
      <c r="K36" s="12">
        <v>0.61171003160981763</v>
      </c>
    </row>
    <row r="37" spans="1:11" x14ac:dyDescent="0.25">
      <c r="A37" s="18" t="s">
        <v>178</v>
      </c>
      <c r="B37" s="12" t="s">
        <v>139</v>
      </c>
      <c r="C37" s="12" t="s">
        <v>139</v>
      </c>
      <c r="D37" s="12" t="s">
        <v>139</v>
      </c>
      <c r="E37" s="12" t="s">
        <v>139</v>
      </c>
      <c r="F37" s="12" t="s">
        <v>139</v>
      </c>
      <c r="G37" s="12" t="s">
        <v>139</v>
      </c>
      <c r="H37" s="12" t="s">
        <v>139</v>
      </c>
      <c r="I37" s="12" t="s">
        <v>139</v>
      </c>
      <c r="J37" s="12" t="s">
        <v>139</v>
      </c>
      <c r="K37" s="12" t="s">
        <v>139</v>
      </c>
    </row>
    <row r="38" spans="1:11" x14ac:dyDescent="0.25">
      <c r="A38" s="18" t="s">
        <v>179</v>
      </c>
      <c r="B38" s="12" t="s">
        <v>139</v>
      </c>
      <c r="C38" s="12" t="s">
        <v>139</v>
      </c>
      <c r="D38" s="12" t="s">
        <v>139</v>
      </c>
      <c r="E38" s="12" t="s">
        <v>139</v>
      </c>
      <c r="F38" s="12" t="s">
        <v>139</v>
      </c>
      <c r="G38" s="12">
        <v>0.29267261290031343</v>
      </c>
      <c r="H38" s="12" t="s">
        <v>139</v>
      </c>
      <c r="I38" s="12" t="s">
        <v>139</v>
      </c>
      <c r="J38" s="12" t="s">
        <v>139</v>
      </c>
      <c r="K38" s="12" t="s">
        <v>139</v>
      </c>
    </row>
    <row r="39" spans="1:11" x14ac:dyDescent="0.25">
      <c r="A39" s="18" t="s">
        <v>180</v>
      </c>
      <c r="B39" s="12" t="s">
        <v>139</v>
      </c>
      <c r="C39" s="12">
        <v>0.36309267299021086</v>
      </c>
      <c r="D39" s="12" t="s">
        <v>139</v>
      </c>
      <c r="E39" s="12" t="s">
        <v>139</v>
      </c>
      <c r="F39" s="12" t="s">
        <v>139</v>
      </c>
      <c r="G39" s="12" t="s">
        <v>139</v>
      </c>
      <c r="H39" s="12" t="s">
        <v>139</v>
      </c>
      <c r="I39" s="12" t="s">
        <v>139</v>
      </c>
      <c r="J39" s="12" t="s">
        <v>139</v>
      </c>
      <c r="K39" s="12" t="s">
        <v>139</v>
      </c>
    </row>
    <row r="40" spans="1:11" x14ac:dyDescent="0.25">
      <c r="A40" s="18" t="s">
        <v>181</v>
      </c>
      <c r="B40" s="12" t="s">
        <v>139</v>
      </c>
      <c r="C40" s="12">
        <v>0.25838642349142343</v>
      </c>
      <c r="D40" s="12" t="s">
        <v>139</v>
      </c>
      <c r="E40" s="12" t="s">
        <v>139</v>
      </c>
      <c r="F40" s="12" t="s">
        <v>139</v>
      </c>
      <c r="G40" s="12" t="s">
        <v>139</v>
      </c>
      <c r="H40" s="12" t="s">
        <v>139</v>
      </c>
      <c r="I40" s="12" t="s">
        <v>139</v>
      </c>
      <c r="J40" s="12" t="s">
        <v>139</v>
      </c>
      <c r="K40" s="12" t="s">
        <v>139</v>
      </c>
    </row>
    <row r="41" spans="1:11" x14ac:dyDescent="0.25">
      <c r="A41" s="18" t="s">
        <v>182</v>
      </c>
      <c r="B41" s="12" t="s">
        <v>139</v>
      </c>
      <c r="C41" s="12" t="s">
        <v>139</v>
      </c>
      <c r="D41" s="12">
        <v>1.1626518780287804</v>
      </c>
      <c r="E41" s="12">
        <v>2.1563053027321533</v>
      </c>
      <c r="F41" s="12">
        <v>1.292741208615753</v>
      </c>
      <c r="G41" s="12" t="s">
        <v>139</v>
      </c>
      <c r="H41" s="12">
        <v>2.4198363044742028</v>
      </c>
      <c r="I41" s="12">
        <v>1.1629538238652886</v>
      </c>
      <c r="J41" s="12">
        <v>5.9532683255645269</v>
      </c>
      <c r="K41" s="12">
        <v>1.156231142169772</v>
      </c>
    </row>
    <row r="42" spans="1:11" x14ac:dyDescent="0.25">
      <c r="A42" s="18" t="s">
        <v>183</v>
      </c>
      <c r="B42" s="12">
        <v>0.40721956153535344</v>
      </c>
      <c r="C42" s="12" t="s">
        <v>139</v>
      </c>
      <c r="D42" s="12" t="s">
        <v>139</v>
      </c>
      <c r="E42" s="12" t="s">
        <v>139</v>
      </c>
      <c r="F42" s="12" t="s">
        <v>139</v>
      </c>
      <c r="G42" s="12" t="s">
        <v>139</v>
      </c>
      <c r="H42" s="12" t="s">
        <v>139</v>
      </c>
      <c r="I42" s="12">
        <v>0.32698233947212058</v>
      </c>
      <c r="J42" s="12" t="s">
        <v>139</v>
      </c>
      <c r="K42" s="12">
        <v>0.31380460782059638</v>
      </c>
    </row>
    <row r="43" spans="1:11" x14ac:dyDescent="0.25">
      <c r="A43" s="17" t="s">
        <v>184</v>
      </c>
      <c r="B43" s="12">
        <v>0.18072032374913757</v>
      </c>
      <c r="C43" s="12">
        <v>8.9772523313762051E-2</v>
      </c>
      <c r="D43" s="12">
        <v>8.9945947075977639E-2</v>
      </c>
      <c r="E43" s="12">
        <v>9.1531042576800128E-2</v>
      </c>
      <c r="F43" s="12">
        <v>0.19242820692400645</v>
      </c>
      <c r="G43" s="12">
        <v>0.27812563125361067</v>
      </c>
      <c r="H43" s="12" t="s">
        <v>139</v>
      </c>
      <c r="I43" s="12">
        <v>0.17994771457807265</v>
      </c>
      <c r="J43" s="12" t="s">
        <v>139</v>
      </c>
      <c r="K43" s="12">
        <v>8.9533976817186237E-2</v>
      </c>
    </row>
    <row r="44" spans="1:11" x14ac:dyDescent="0.25">
      <c r="A44" s="18" t="s">
        <v>185</v>
      </c>
      <c r="B44" s="12">
        <v>0.50271913683280256</v>
      </c>
      <c r="C44" s="12" t="s">
        <v>139</v>
      </c>
      <c r="D44" s="12">
        <v>0.51136882375631409</v>
      </c>
      <c r="E44" s="12" t="s">
        <v>139</v>
      </c>
      <c r="F44" s="12">
        <v>1.0821864557704237</v>
      </c>
      <c r="G44" s="12">
        <v>0.51407919642061461</v>
      </c>
      <c r="H44" s="12" t="s">
        <v>139</v>
      </c>
      <c r="I44" s="12">
        <v>0.54257188766262821</v>
      </c>
      <c r="J44" s="12" t="s">
        <v>139</v>
      </c>
      <c r="K44" s="12" t="s">
        <v>139</v>
      </c>
    </row>
    <row r="45" spans="1:11" x14ac:dyDescent="0.25">
      <c r="A45" s="18" t="s">
        <v>186</v>
      </c>
      <c r="B45" s="12">
        <v>0.13807591420078888</v>
      </c>
      <c r="C45" s="12">
        <v>0.13820410357620325</v>
      </c>
      <c r="D45" s="12" t="s">
        <v>139</v>
      </c>
      <c r="E45" s="12">
        <v>0.15025553759019211</v>
      </c>
      <c r="F45" s="12" t="s">
        <v>139</v>
      </c>
      <c r="G45" s="12">
        <v>0.14101447194294325</v>
      </c>
      <c r="H45" s="12" t="s">
        <v>139</v>
      </c>
      <c r="I45" s="12">
        <v>0.13498418726854783</v>
      </c>
      <c r="J45" s="12" t="s">
        <v>139</v>
      </c>
      <c r="K45" s="12">
        <v>0.13337841671396836</v>
      </c>
    </row>
    <row r="46" spans="1:11" x14ac:dyDescent="0.25">
      <c r="A46" s="18" t="s">
        <v>187</v>
      </c>
      <c r="B46" s="12" t="s">
        <v>139</v>
      </c>
      <c r="C46" s="12" t="s">
        <v>139</v>
      </c>
      <c r="D46" s="12" t="s">
        <v>139</v>
      </c>
      <c r="E46" s="12" t="s">
        <v>139</v>
      </c>
      <c r="F46" s="12" t="s">
        <v>139</v>
      </c>
      <c r="G46" s="12">
        <v>0.57149516856829075</v>
      </c>
      <c r="H46" s="12" t="s">
        <v>139</v>
      </c>
      <c r="I46" s="12" t="s">
        <v>139</v>
      </c>
      <c r="J46" s="12" t="s">
        <v>139</v>
      </c>
      <c r="K46" s="12" t="s">
        <v>139</v>
      </c>
    </row>
    <row r="47" spans="1:11" x14ac:dyDescent="0.25">
      <c r="A47" s="17" t="s">
        <v>188</v>
      </c>
      <c r="B47" s="12">
        <v>8.7251438405995358</v>
      </c>
      <c r="C47" s="12">
        <v>6.9953852558406071</v>
      </c>
      <c r="D47" s="12">
        <v>6.2906920605433871</v>
      </c>
      <c r="E47" s="12">
        <v>8.6125264952334675</v>
      </c>
      <c r="F47" s="12">
        <v>8.5548659824556843</v>
      </c>
      <c r="G47" s="12">
        <v>8.1455252369325351</v>
      </c>
      <c r="H47" s="12">
        <v>8.5759707769979148</v>
      </c>
      <c r="I47" s="12">
        <v>8.2295620005262204</v>
      </c>
      <c r="J47" s="12">
        <v>6.7431281612991363</v>
      </c>
      <c r="K47" s="12">
        <v>8.7781013093080027</v>
      </c>
    </row>
    <row r="48" spans="1:11" x14ac:dyDescent="0.25">
      <c r="A48" s="18" t="s">
        <v>189</v>
      </c>
      <c r="B48" s="12">
        <v>3.1917533380895406</v>
      </c>
      <c r="C48" s="12">
        <v>4.2088338784339152</v>
      </c>
      <c r="D48" s="12">
        <v>3.5001077340275106</v>
      </c>
      <c r="E48" s="12">
        <v>3.2561075502630747</v>
      </c>
      <c r="F48" s="12">
        <v>4.6086053248120438</v>
      </c>
      <c r="G48" s="12">
        <v>3.9892697790193883</v>
      </c>
      <c r="H48" s="12">
        <v>3.4551561436915503</v>
      </c>
      <c r="I48" s="12">
        <v>3.1932047493921627</v>
      </c>
      <c r="J48" s="12">
        <v>2.7427516389769795</v>
      </c>
      <c r="K48" s="12">
        <v>2.2197745393847059</v>
      </c>
    </row>
    <row r="49" spans="1:11" x14ac:dyDescent="0.25">
      <c r="A49" s="18" t="s">
        <v>190</v>
      </c>
      <c r="B49" s="12">
        <v>6.5308419808544365</v>
      </c>
      <c r="C49" s="12">
        <v>2.3012832255384827</v>
      </c>
      <c r="D49" s="12">
        <v>6.241718210330383</v>
      </c>
      <c r="E49" s="12">
        <v>3.8261143693956221</v>
      </c>
      <c r="F49" s="12">
        <v>5.9043361443166145</v>
      </c>
      <c r="G49" s="12">
        <v>5.5207183178923964</v>
      </c>
      <c r="H49" s="12">
        <v>6.7779704178055118</v>
      </c>
      <c r="I49" s="12">
        <v>4.6096954842639395</v>
      </c>
      <c r="J49" s="12">
        <v>2.5671046009784195</v>
      </c>
      <c r="K49" s="12">
        <v>3.517987800549065</v>
      </c>
    </row>
    <row r="50" spans="1:11" x14ac:dyDescent="0.25">
      <c r="A50" s="18" t="s">
        <v>191</v>
      </c>
      <c r="B50" s="12">
        <v>15.255618464563497</v>
      </c>
      <c r="C50" s="12">
        <v>12.138375277904125</v>
      </c>
      <c r="D50" s="12">
        <v>9.7559337717010823</v>
      </c>
      <c r="E50" s="12">
        <v>16.047108206366566</v>
      </c>
      <c r="F50" s="12">
        <v>14.529040965407907</v>
      </c>
      <c r="G50" s="12">
        <v>14.444965133984136</v>
      </c>
      <c r="H50" s="12">
        <v>14.860591160035513</v>
      </c>
      <c r="I50" s="12">
        <v>15.343452652350885</v>
      </c>
      <c r="J50" s="12">
        <v>13.069687765806997</v>
      </c>
      <c r="K50" s="12">
        <v>17.11007671257066</v>
      </c>
    </row>
    <row r="51" spans="1:11" x14ac:dyDescent="0.25">
      <c r="A51" s="18" t="s">
        <v>192</v>
      </c>
      <c r="B51" s="12" t="s">
        <v>139</v>
      </c>
      <c r="C51" s="12">
        <v>0.82637682367880461</v>
      </c>
      <c r="D51" s="12" t="s">
        <v>139</v>
      </c>
      <c r="E51" s="12" t="s">
        <v>139</v>
      </c>
      <c r="F51" s="12" t="s">
        <v>139</v>
      </c>
      <c r="G51" s="12">
        <v>0.64746806822992331</v>
      </c>
      <c r="H51" s="12">
        <v>0.61330041183747408</v>
      </c>
      <c r="I51" s="12" t="s">
        <v>139</v>
      </c>
      <c r="J51" s="12">
        <v>0.56723908427770331</v>
      </c>
      <c r="K51" s="12">
        <v>0.61246152173330703</v>
      </c>
    </row>
    <row r="52" spans="1:11" x14ac:dyDescent="0.25">
      <c r="A52" s="17" t="s">
        <v>193</v>
      </c>
      <c r="B52" s="12">
        <v>3.9140811256407293</v>
      </c>
      <c r="C52" s="12">
        <v>4.8477263269411557</v>
      </c>
      <c r="D52" s="12">
        <v>2.7910345558230745</v>
      </c>
      <c r="E52" s="12">
        <v>2.5932729678393827</v>
      </c>
      <c r="F52" s="12">
        <v>3.6416341359083719</v>
      </c>
      <c r="G52" s="12">
        <v>2.9089953106678799</v>
      </c>
      <c r="H52" s="12">
        <v>2.9781870986820875</v>
      </c>
      <c r="I52" s="12">
        <v>4.2894848957901477</v>
      </c>
      <c r="J52" s="12">
        <v>3.9850125761131401</v>
      </c>
      <c r="K52" s="12">
        <v>3.9477480971335859</v>
      </c>
    </row>
    <row r="53" spans="1:11" x14ac:dyDescent="0.25">
      <c r="A53" s="18" t="s">
        <v>194</v>
      </c>
      <c r="B53" s="12">
        <v>0.71148526139331525</v>
      </c>
      <c r="C53" s="12">
        <v>0.36831744434042363</v>
      </c>
      <c r="D53" s="12" t="s">
        <v>139</v>
      </c>
      <c r="E53" s="12" t="s">
        <v>139</v>
      </c>
      <c r="F53" s="12">
        <v>0.37077567225995434</v>
      </c>
      <c r="G53" s="12" t="s">
        <v>139</v>
      </c>
      <c r="H53" s="12">
        <v>0.35502756773799571</v>
      </c>
      <c r="I53" s="12">
        <v>0.36822569862506482</v>
      </c>
      <c r="J53" s="12">
        <v>0.35305169442165296</v>
      </c>
      <c r="K53" s="12">
        <v>1.4137408847268293</v>
      </c>
    </row>
    <row r="54" spans="1:11" x14ac:dyDescent="0.25">
      <c r="A54" s="18" t="s">
        <v>195</v>
      </c>
      <c r="B54" s="12">
        <v>7.7588833174350516</v>
      </c>
      <c r="C54" s="12">
        <v>7.6652606555438512</v>
      </c>
      <c r="D54" s="12">
        <v>4.2652554685753801</v>
      </c>
      <c r="E54" s="12">
        <v>3.4803984789013822</v>
      </c>
      <c r="F54" s="12">
        <v>4.4405538828640196</v>
      </c>
      <c r="G54" s="12">
        <v>4.8275398609145626</v>
      </c>
      <c r="H54" s="12">
        <v>5.3982043615430069</v>
      </c>
      <c r="I54" s="12">
        <v>9.519474389326378</v>
      </c>
      <c r="J54" s="12">
        <v>6.1917202820873403</v>
      </c>
      <c r="K54" s="12">
        <v>5.572702988851689</v>
      </c>
    </row>
    <row r="55" spans="1:11" x14ac:dyDescent="0.25">
      <c r="A55" s="18" t="s">
        <v>196</v>
      </c>
      <c r="B55" s="12" t="s">
        <v>139</v>
      </c>
      <c r="C55" s="12">
        <v>0.97672569065833548</v>
      </c>
      <c r="D55" s="12">
        <v>0.94313521725818839</v>
      </c>
      <c r="E55" s="12">
        <v>0.4978404081252889</v>
      </c>
      <c r="F55" s="12">
        <v>1.5067464708503504</v>
      </c>
      <c r="G55" s="12" t="s">
        <v>139</v>
      </c>
      <c r="H55" s="12">
        <v>1.0476676196362074</v>
      </c>
      <c r="I55" s="12">
        <v>0.53904747441938716</v>
      </c>
      <c r="J55" s="12">
        <v>1.6873308443577004</v>
      </c>
      <c r="K55" s="12" t="s">
        <v>139</v>
      </c>
    </row>
    <row r="56" spans="1:11" x14ac:dyDescent="0.25">
      <c r="A56" s="18" t="s">
        <v>197</v>
      </c>
      <c r="B56" s="12">
        <v>12.403558172316856</v>
      </c>
      <c r="C56" s="12">
        <v>14.597312652544003</v>
      </c>
      <c r="D56" s="12">
        <v>9.9960414918947418</v>
      </c>
      <c r="E56" s="12">
        <v>4.4270655047577616</v>
      </c>
      <c r="F56" s="12">
        <v>8.4666369288468051</v>
      </c>
      <c r="G56" s="12">
        <v>7.8769655674381616</v>
      </c>
      <c r="H56" s="12">
        <v>12.677252804106526</v>
      </c>
      <c r="I56" s="12">
        <v>7.5543250100459405</v>
      </c>
      <c r="J56" s="12">
        <v>9.0790205853010395</v>
      </c>
      <c r="K56" s="12">
        <v>12.560885564761579</v>
      </c>
    </row>
    <row r="57" spans="1:11" x14ac:dyDescent="0.25">
      <c r="A57" s="18" t="s">
        <v>198</v>
      </c>
      <c r="B57" s="12" t="s">
        <v>139</v>
      </c>
      <c r="C57" s="12">
        <v>1.6337569425933596</v>
      </c>
      <c r="D57" s="12" t="s">
        <v>139</v>
      </c>
      <c r="E57" s="12" t="s">
        <v>139</v>
      </c>
      <c r="F57" s="12">
        <v>0.56317590329389844</v>
      </c>
      <c r="G57" s="12" t="s">
        <v>139</v>
      </c>
      <c r="H57" s="12" t="s">
        <v>139</v>
      </c>
      <c r="I57" s="12" t="s">
        <v>139</v>
      </c>
      <c r="J57" s="12" t="s">
        <v>139</v>
      </c>
      <c r="K57" s="12" t="s">
        <v>139</v>
      </c>
    </row>
    <row r="58" spans="1:11" x14ac:dyDescent="0.25">
      <c r="A58" s="18" t="s">
        <v>199</v>
      </c>
      <c r="B58" s="12">
        <v>6.8819177426736697</v>
      </c>
      <c r="C58" s="12">
        <v>8.6734757925196266</v>
      </c>
      <c r="D58" s="12">
        <v>5.2216663784599469</v>
      </c>
      <c r="E58" s="12">
        <v>8.3285383974839622</v>
      </c>
      <c r="F58" s="12">
        <v>8.4693205683936412</v>
      </c>
      <c r="G58" s="12">
        <v>7.3793157884098699</v>
      </c>
      <c r="H58" s="12">
        <v>4.3364897011731829</v>
      </c>
      <c r="I58" s="12">
        <v>9.2656185588705746</v>
      </c>
      <c r="J58" s="12">
        <v>8.8141264756342661</v>
      </c>
      <c r="K58" s="12">
        <v>7.5462181864743574</v>
      </c>
    </row>
    <row r="59" spans="1:11" x14ac:dyDescent="0.25">
      <c r="A59" s="15" t="s">
        <v>137</v>
      </c>
      <c r="B59" s="12">
        <v>1.5933598439867822</v>
      </c>
      <c r="C59" s="12">
        <v>1.5695530543632583</v>
      </c>
      <c r="D59" s="12">
        <v>1.1442407568859994</v>
      </c>
      <c r="E59" s="12">
        <v>1.4967273863624031</v>
      </c>
      <c r="F59" s="12">
        <v>1.5735642587548222</v>
      </c>
      <c r="G59" s="12">
        <v>1.3298755734409251</v>
      </c>
      <c r="H59" s="12">
        <v>1.4441499126966519</v>
      </c>
      <c r="I59" s="12">
        <v>1.4275623864487881</v>
      </c>
      <c r="J59" s="12">
        <v>1.3325757115833565</v>
      </c>
      <c r="K59" s="12">
        <v>1.5173463795359812</v>
      </c>
    </row>
  </sheetData>
  <hyperlinks>
    <hyperlink ref="A2" location="'Cover page'!A1" display="Return to Cover page" xr:uid="{46285216-6C36-4D1F-B688-EFBF27B3875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8D1DE-B8A4-42FB-843C-669FCBCE1509}">
  <dimension ref="A1:K59"/>
  <sheetViews>
    <sheetView zoomScale="85" zoomScaleNormal="85" workbookViewId="0">
      <selection activeCell="B2" sqref="B2"/>
    </sheetView>
  </sheetViews>
  <sheetFormatPr defaultRowHeight="15" x14ac:dyDescent="0.25"/>
  <cols>
    <col min="1" max="1" width="57.710937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page'!$A$24</f>
        <v>Table 2.3. Fatalities (count) by Occupation (ANZSCO Sub major group), 10 years (financial) to 2024-25</v>
      </c>
    </row>
    <row r="2" spans="1:11" ht="15.75" thickTop="1" x14ac:dyDescent="0.25">
      <c r="A2" s="11" t="s">
        <v>18</v>
      </c>
    </row>
    <row r="3" spans="1:11" hidden="1" x14ac:dyDescent="0.25">
      <c r="A3" s="1" t="s">
        <v>140</v>
      </c>
      <c r="B3" t="s" vm="2">
        <v>20</v>
      </c>
    </row>
    <row r="4" spans="1:11" hidden="1" x14ac:dyDescent="0.25">
      <c r="A4" s="1" t="s">
        <v>21</v>
      </c>
      <c r="B4" t="s" vm="4">
        <v>22</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149</v>
      </c>
      <c r="B8" s="13">
        <v>36</v>
      </c>
      <c r="C8" s="13">
        <v>26</v>
      </c>
      <c r="D8" s="13">
        <v>20</v>
      </c>
      <c r="E8" s="13">
        <v>22</v>
      </c>
      <c r="F8" s="13">
        <v>31</v>
      </c>
      <c r="G8" s="13">
        <v>31</v>
      </c>
      <c r="H8" s="13">
        <v>32</v>
      </c>
      <c r="I8" s="13">
        <v>23</v>
      </c>
      <c r="J8" s="13">
        <v>17</v>
      </c>
      <c r="K8" s="13">
        <v>33</v>
      </c>
    </row>
    <row r="9" spans="1:11" x14ac:dyDescent="0.25">
      <c r="A9" s="18" t="s">
        <v>150</v>
      </c>
      <c r="B9" s="13">
        <v>2</v>
      </c>
      <c r="C9" s="13">
        <v>0</v>
      </c>
      <c r="D9" s="13">
        <v>1</v>
      </c>
      <c r="E9" s="13">
        <v>1</v>
      </c>
      <c r="F9" s="13">
        <v>1</v>
      </c>
      <c r="G9" s="13">
        <v>4</v>
      </c>
      <c r="H9" s="13">
        <v>4</v>
      </c>
      <c r="I9" s="13">
        <v>2</v>
      </c>
      <c r="J9" s="13">
        <v>0</v>
      </c>
      <c r="K9" s="13">
        <v>2</v>
      </c>
    </row>
    <row r="10" spans="1:11" x14ac:dyDescent="0.25">
      <c r="A10" s="18" t="s">
        <v>151</v>
      </c>
      <c r="B10" s="13">
        <v>28</v>
      </c>
      <c r="C10" s="13">
        <v>20</v>
      </c>
      <c r="D10" s="13">
        <v>19</v>
      </c>
      <c r="E10" s="13">
        <v>20</v>
      </c>
      <c r="F10" s="13">
        <v>29</v>
      </c>
      <c r="G10" s="13">
        <v>25</v>
      </c>
      <c r="H10" s="13">
        <v>25</v>
      </c>
      <c r="I10" s="13">
        <v>16</v>
      </c>
      <c r="J10" s="13">
        <v>13</v>
      </c>
      <c r="K10" s="13">
        <v>20</v>
      </c>
    </row>
    <row r="11" spans="1:11" x14ac:dyDescent="0.25">
      <c r="A11" s="18" t="s">
        <v>152</v>
      </c>
      <c r="B11" s="13">
        <v>6</v>
      </c>
      <c r="C11" s="13">
        <v>3</v>
      </c>
      <c r="D11" s="13">
        <v>0</v>
      </c>
      <c r="E11" s="13">
        <v>1</v>
      </c>
      <c r="F11" s="13">
        <v>1</v>
      </c>
      <c r="G11" s="13">
        <v>1</v>
      </c>
      <c r="H11" s="13">
        <v>2</v>
      </c>
      <c r="I11" s="13">
        <v>4</v>
      </c>
      <c r="J11" s="13">
        <v>4</v>
      </c>
      <c r="K11" s="13">
        <v>6</v>
      </c>
    </row>
    <row r="12" spans="1:11" x14ac:dyDescent="0.25">
      <c r="A12" s="18" t="s">
        <v>153</v>
      </c>
      <c r="B12" s="13">
        <v>0</v>
      </c>
      <c r="C12" s="13">
        <v>3</v>
      </c>
      <c r="D12" s="13">
        <v>0</v>
      </c>
      <c r="E12" s="13">
        <v>0</v>
      </c>
      <c r="F12" s="13">
        <v>0</v>
      </c>
      <c r="G12" s="13">
        <v>1</v>
      </c>
      <c r="H12" s="13">
        <v>1</v>
      </c>
      <c r="I12" s="13">
        <v>1</v>
      </c>
      <c r="J12" s="13">
        <v>0</v>
      </c>
      <c r="K12" s="13">
        <v>5</v>
      </c>
    </row>
    <row r="13" spans="1:11" x14ac:dyDescent="0.25">
      <c r="A13" s="17" t="s">
        <v>154</v>
      </c>
      <c r="B13" s="13">
        <v>17</v>
      </c>
      <c r="C13" s="13">
        <v>14</v>
      </c>
      <c r="D13" s="13">
        <v>14</v>
      </c>
      <c r="E13" s="13">
        <v>10</v>
      </c>
      <c r="F13" s="13">
        <v>9</v>
      </c>
      <c r="G13" s="13">
        <v>10</v>
      </c>
      <c r="H13" s="13">
        <v>8</v>
      </c>
      <c r="I13" s="13">
        <v>12</v>
      </c>
      <c r="J13" s="13">
        <v>11</v>
      </c>
      <c r="K13" s="13">
        <v>15</v>
      </c>
    </row>
    <row r="14" spans="1:11" x14ac:dyDescent="0.25">
      <c r="A14" s="18" t="s">
        <v>155</v>
      </c>
      <c r="B14" s="13">
        <v>2</v>
      </c>
      <c r="C14" s="13">
        <v>1</v>
      </c>
      <c r="D14" s="13">
        <v>0</v>
      </c>
      <c r="E14" s="13">
        <v>0</v>
      </c>
      <c r="F14" s="13">
        <v>1</v>
      </c>
      <c r="G14" s="13">
        <v>0</v>
      </c>
      <c r="H14" s="13">
        <v>0</v>
      </c>
      <c r="I14" s="13">
        <v>0</v>
      </c>
      <c r="J14" s="13">
        <v>1</v>
      </c>
      <c r="K14" s="13">
        <v>0</v>
      </c>
    </row>
    <row r="15" spans="1:11" x14ac:dyDescent="0.25">
      <c r="A15" s="18" t="s">
        <v>156</v>
      </c>
      <c r="B15" s="13">
        <v>1</v>
      </c>
      <c r="C15" s="13">
        <v>2</v>
      </c>
      <c r="D15" s="13">
        <v>2</v>
      </c>
      <c r="E15" s="13">
        <v>0</v>
      </c>
      <c r="F15" s="13">
        <v>1</v>
      </c>
      <c r="G15" s="13">
        <v>0</v>
      </c>
      <c r="H15" s="13">
        <v>1</v>
      </c>
      <c r="I15" s="13">
        <v>1</v>
      </c>
      <c r="J15" s="13">
        <v>0</v>
      </c>
      <c r="K15" s="13">
        <v>0</v>
      </c>
    </row>
    <row r="16" spans="1:11" x14ac:dyDescent="0.25">
      <c r="A16" s="18" t="s">
        <v>157</v>
      </c>
      <c r="B16" s="13">
        <v>12</v>
      </c>
      <c r="C16" s="13">
        <v>8</v>
      </c>
      <c r="D16" s="13">
        <v>12</v>
      </c>
      <c r="E16" s="13">
        <v>9</v>
      </c>
      <c r="F16" s="13">
        <v>7</v>
      </c>
      <c r="G16" s="13">
        <v>10</v>
      </c>
      <c r="H16" s="13">
        <v>6</v>
      </c>
      <c r="I16" s="13">
        <v>10</v>
      </c>
      <c r="J16" s="13">
        <v>9</v>
      </c>
      <c r="K16" s="13">
        <v>13</v>
      </c>
    </row>
    <row r="17" spans="1:11" x14ac:dyDescent="0.25">
      <c r="A17" s="18" t="s">
        <v>158</v>
      </c>
      <c r="B17" s="13">
        <v>0</v>
      </c>
      <c r="C17" s="13">
        <v>0</v>
      </c>
      <c r="D17" s="13">
        <v>0</v>
      </c>
      <c r="E17" s="13">
        <v>0</v>
      </c>
      <c r="F17" s="13">
        <v>0</v>
      </c>
      <c r="G17" s="13">
        <v>0</v>
      </c>
      <c r="H17" s="13">
        <v>0</v>
      </c>
      <c r="I17" s="13">
        <v>0</v>
      </c>
      <c r="J17" s="13">
        <v>1</v>
      </c>
      <c r="K17" s="13">
        <v>1</v>
      </c>
    </row>
    <row r="18" spans="1:11" x14ac:dyDescent="0.25">
      <c r="A18" s="18" t="s">
        <v>159</v>
      </c>
      <c r="B18" s="13">
        <v>1</v>
      </c>
      <c r="C18" s="13">
        <v>1</v>
      </c>
      <c r="D18" s="13">
        <v>0</v>
      </c>
      <c r="E18" s="13">
        <v>0</v>
      </c>
      <c r="F18" s="13">
        <v>0</v>
      </c>
      <c r="G18" s="13">
        <v>0</v>
      </c>
      <c r="H18" s="13">
        <v>1</v>
      </c>
      <c r="I18" s="13">
        <v>0</v>
      </c>
      <c r="J18" s="13">
        <v>0</v>
      </c>
      <c r="K18" s="13">
        <v>0</v>
      </c>
    </row>
    <row r="19" spans="1:11" x14ac:dyDescent="0.25">
      <c r="A19" s="18" t="s">
        <v>160</v>
      </c>
      <c r="B19" s="13">
        <v>0</v>
      </c>
      <c r="C19" s="13">
        <v>0</v>
      </c>
      <c r="D19" s="13">
        <v>0</v>
      </c>
      <c r="E19" s="13">
        <v>0</v>
      </c>
      <c r="F19" s="13">
        <v>0</v>
      </c>
      <c r="G19" s="13">
        <v>0</v>
      </c>
      <c r="H19" s="13">
        <v>0</v>
      </c>
      <c r="I19" s="13">
        <v>0</v>
      </c>
      <c r="J19" s="13">
        <v>0</v>
      </c>
      <c r="K19" s="13">
        <v>0</v>
      </c>
    </row>
    <row r="20" spans="1:11" x14ac:dyDescent="0.25">
      <c r="A20" s="18" t="s">
        <v>161</v>
      </c>
      <c r="B20" s="13">
        <v>1</v>
      </c>
      <c r="C20" s="13">
        <v>2</v>
      </c>
      <c r="D20" s="13">
        <v>0</v>
      </c>
      <c r="E20" s="13">
        <v>1</v>
      </c>
      <c r="F20" s="13">
        <v>0</v>
      </c>
      <c r="G20" s="13">
        <v>0</v>
      </c>
      <c r="H20" s="13">
        <v>0</v>
      </c>
      <c r="I20" s="13">
        <v>1</v>
      </c>
      <c r="J20" s="13">
        <v>0</v>
      </c>
      <c r="K20" s="13">
        <v>1</v>
      </c>
    </row>
    <row r="21" spans="1:11" x14ac:dyDescent="0.25">
      <c r="A21" s="17" t="s">
        <v>162</v>
      </c>
      <c r="B21" s="13">
        <v>35</v>
      </c>
      <c r="C21" s="13">
        <v>21</v>
      </c>
      <c r="D21" s="13">
        <v>23</v>
      </c>
      <c r="E21" s="13">
        <v>28</v>
      </c>
      <c r="F21" s="13">
        <v>27</v>
      </c>
      <c r="G21" s="13">
        <v>23</v>
      </c>
      <c r="H21" s="13">
        <v>30</v>
      </c>
      <c r="I21" s="13">
        <v>28</v>
      </c>
      <c r="J21" s="13">
        <v>28</v>
      </c>
      <c r="K21" s="13">
        <v>25</v>
      </c>
    </row>
    <row r="22" spans="1:11" x14ac:dyDescent="0.25">
      <c r="A22" s="18" t="s">
        <v>163</v>
      </c>
      <c r="B22" s="13">
        <v>1</v>
      </c>
      <c r="C22" s="13">
        <v>1</v>
      </c>
      <c r="D22" s="13">
        <v>1</v>
      </c>
      <c r="E22" s="13">
        <v>0</v>
      </c>
      <c r="F22" s="13">
        <v>1</v>
      </c>
      <c r="G22" s="13">
        <v>2</v>
      </c>
      <c r="H22" s="13">
        <v>2</v>
      </c>
      <c r="I22" s="13">
        <v>2</v>
      </c>
      <c r="J22" s="13">
        <v>0</v>
      </c>
      <c r="K22" s="13">
        <v>0</v>
      </c>
    </row>
    <row r="23" spans="1:11" x14ac:dyDescent="0.25">
      <c r="A23" s="18" t="s">
        <v>164</v>
      </c>
      <c r="B23" s="13">
        <v>7</v>
      </c>
      <c r="C23" s="13">
        <v>2</v>
      </c>
      <c r="D23" s="13">
        <v>5</v>
      </c>
      <c r="E23" s="13">
        <v>6</v>
      </c>
      <c r="F23" s="13">
        <v>6</v>
      </c>
      <c r="G23" s="13">
        <v>5</v>
      </c>
      <c r="H23" s="13">
        <v>9</v>
      </c>
      <c r="I23" s="13">
        <v>10</v>
      </c>
      <c r="J23" s="13">
        <v>7</v>
      </c>
      <c r="K23" s="13">
        <v>3</v>
      </c>
    </row>
    <row r="24" spans="1:11" x14ac:dyDescent="0.25">
      <c r="A24" s="18" t="s">
        <v>165</v>
      </c>
      <c r="B24" s="13">
        <v>14</v>
      </c>
      <c r="C24" s="13">
        <v>11</v>
      </c>
      <c r="D24" s="13">
        <v>4</v>
      </c>
      <c r="E24" s="13">
        <v>4</v>
      </c>
      <c r="F24" s="13">
        <v>7</v>
      </c>
      <c r="G24" s="13">
        <v>5</v>
      </c>
      <c r="H24" s="13">
        <v>6</v>
      </c>
      <c r="I24" s="13">
        <v>8</v>
      </c>
      <c r="J24" s="13">
        <v>7</v>
      </c>
      <c r="K24" s="13">
        <v>7</v>
      </c>
    </row>
    <row r="25" spans="1:11" x14ac:dyDescent="0.25">
      <c r="A25" s="18" t="s">
        <v>166</v>
      </c>
      <c r="B25" s="13">
        <v>8</v>
      </c>
      <c r="C25" s="13">
        <v>4</v>
      </c>
      <c r="D25" s="13">
        <v>5</v>
      </c>
      <c r="E25" s="13">
        <v>12</v>
      </c>
      <c r="F25" s="13">
        <v>5</v>
      </c>
      <c r="G25" s="13">
        <v>6</v>
      </c>
      <c r="H25" s="13">
        <v>7</v>
      </c>
      <c r="I25" s="13">
        <v>6</v>
      </c>
      <c r="J25" s="13">
        <v>7</v>
      </c>
      <c r="K25" s="13">
        <v>6</v>
      </c>
    </row>
    <row r="26" spans="1:11" x14ac:dyDescent="0.25">
      <c r="A26" s="18" t="s">
        <v>167</v>
      </c>
      <c r="B26" s="13">
        <v>1</v>
      </c>
      <c r="C26" s="13">
        <v>0</v>
      </c>
      <c r="D26" s="13">
        <v>0</v>
      </c>
      <c r="E26" s="13">
        <v>0</v>
      </c>
      <c r="F26" s="13">
        <v>0</v>
      </c>
      <c r="G26" s="13">
        <v>0</v>
      </c>
      <c r="H26" s="13">
        <v>0</v>
      </c>
      <c r="I26" s="13">
        <v>0</v>
      </c>
      <c r="J26" s="13">
        <v>2</v>
      </c>
      <c r="K26" s="13">
        <v>1</v>
      </c>
    </row>
    <row r="27" spans="1:11" x14ac:dyDescent="0.25">
      <c r="A27" s="18" t="s">
        <v>168</v>
      </c>
      <c r="B27" s="13">
        <v>3</v>
      </c>
      <c r="C27" s="13">
        <v>3</v>
      </c>
      <c r="D27" s="13">
        <v>3</v>
      </c>
      <c r="E27" s="13">
        <v>4</v>
      </c>
      <c r="F27" s="13">
        <v>4</v>
      </c>
      <c r="G27" s="13">
        <v>2</v>
      </c>
      <c r="H27" s="13">
        <v>3</v>
      </c>
      <c r="I27" s="13">
        <v>0</v>
      </c>
      <c r="J27" s="13">
        <v>3</v>
      </c>
      <c r="K27" s="13">
        <v>5</v>
      </c>
    </row>
    <row r="28" spans="1:11" x14ac:dyDescent="0.25">
      <c r="A28" s="18" t="s">
        <v>169</v>
      </c>
      <c r="B28" s="13">
        <v>1</v>
      </c>
      <c r="C28" s="13">
        <v>0</v>
      </c>
      <c r="D28" s="13">
        <v>5</v>
      </c>
      <c r="E28" s="13">
        <v>2</v>
      </c>
      <c r="F28" s="13">
        <v>4</v>
      </c>
      <c r="G28" s="13">
        <v>3</v>
      </c>
      <c r="H28" s="13">
        <v>3</v>
      </c>
      <c r="I28" s="13">
        <v>2</v>
      </c>
      <c r="J28" s="13">
        <v>2</v>
      </c>
      <c r="K28" s="13">
        <v>3</v>
      </c>
    </row>
    <row r="29" spans="1:11" x14ac:dyDescent="0.25">
      <c r="A29" s="17" t="s">
        <v>170</v>
      </c>
      <c r="B29" s="13">
        <v>8</v>
      </c>
      <c r="C29" s="13">
        <v>8</v>
      </c>
      <c r="D29" s="13">
        <v>9</v>
      </c>
      <c r="E29" s="13">
        <v>11</v>
      </c>
      <c r="F29" s="13">
        <v>22</v>
      </c>
      <c r="G29" s="13">
        <v>5</v>
      </c>
      <c r="H29" s="13">
        <v>12</v>
      </c>
      <c r="I29" s="13">
        <v>10</v>
      </c>
      <c r="J29" s="13">
        <v>15</v>
      </c>
      <c r="K29" s="13">
        <v>4</v>
      </c>
    </row>
    <row r="30" spans="1:11" x14ac:dyDescent="0.25">
      <c r="A30" s="18" t="s">
        <v>171</v>
      </c>
      <c r="B30" s="13">
        <v>0</v>
      </c>
      <c r="C30" s="13">
        <v>0</v>
      </c>
      <c r="D30" s="13">
        <v>0</v>
      </c>
      <c r="E30" s="13">
        <v>1</v>
      </c>
      <c r="F30" s="13">
        <v>1</v>
      </c>
      <c r="G30" s="13">
        <v>0</v>
      </c>
      <c r="H30" s="13">
        <v>2</v>
      </c>
      <c r="I30" s="13">
        <v>0</v>
      </c>
      <c r="J30" s="13">
        <v>1</v>
      </c>
      <c r="K30" s="13">
        <v>1</v>
      </c>
    </row>
    <row r="31" spans="1:11" x14ac:dyDescent="0.25">
      <c r="A31" s="18" t="s">
        <v>172</v>
      </c>
      <c r="B31" s="13">
        <v>0</v>
      </c>
      <c r="C31" s="13">
        <v>1</v>
      </c>
      <c r="D31" s="13">
        <v>2</v>
      </c>
      <c r="E31" s="13">
        <v>2</v>
      </c>
      <c r="F31" s="13">
        <v>2</v>
      </c>
      <c r="G31" s="13">
        <v>0</v>
      </c>
      <c r="H31" s="13">
        <v>1</v>
      </c>
      <c r="I31" s="13">
        <v>0</v>
      </c>
      <c r="J31" s="13">
        <v>0</v>
      </c>
      <c r="K31" s="13">
        <v>0</v>
      </c>
    </row>
    <row r="32" spans="1:11" x14ac:dyDescent="0.25">
      <c r="A32" s="18" t="s">
        <v>173</v>
      </c>
      <c r="B32" s="13">
        <v>3</v>
      </c>
      <c r="C32" s="13">
        <v>0</v>
      </c>
      <c r="D32" s="13">
        <v>0</v>
      </c>
      <c r="E32" s="13">
        <v>0</v>
      </c>
      <c r="F32" s="13">
        <v>0</v>
      </c>
      <c r="G32" s="13">
        <v>0</v>
      </c>
      <c r="H32" s="13">
        <v>0</v>
      </c>
      <c r="I32" s="13">
        <v>1</v>
      </c>
      <c r="J32" s="13">
        <v>0</v>
      </c>
      <c r="K32" s="13">
        <v>0</v>
      </c>
    </row>
    <row r="33" spans="1:11" x14ac:dyDescent="0.25">
      <c r="A33" s="18" t="s">
        <v>174</v>
      </c>
      <c r="B33" s="13">
        <v>2</v>
      </c>
      <c r="C33" s="13">
        <v>4</v>
      </c>
      <c r="D33" s="13">
        <v>1</v>
      </c>
      <c r="E33" s="13">
        <v>6</v>
      </c>
      <c r="F33" s="13">
        <v>15</v>
      </c>
      <c r="G33" s="13">
        <v>3</v>
      </c>
      <c r="H33" s="13">
        <v>5</v>
      </c>
      <c r="I33" s="13">
        <v>6</v>
      </c>
      <c r="J33" s="13">
        <v>10</v>
      </c>
      <c r="K33" s="13">
        <v>2</v>
      </c>
    </row>
    <row r="34" spans="1:11" x14ac:dyDescent="0.25">
      <c r="A34" s="18" t="s">
        <v>175</v>
      </c>
      <c r="B34" s="13">
        <v>3</v>
      </c>
      <c r="C34" s="13">
        <v>3</v>
      </c>
      <c r="D34" s="13">
        <v>6</v>
      </c>
      <c r="E34" s="13">
        <v>2</v>
      </c>
      <c r="F34" s="13">
        <v>4</v>
      </c>
      <c r="G34" s="13">
        <v>2</v>
      </c>
      <c r="H34" s="13">
        <v>4</v>
      </c>
      <c r="I34" s="13">
        <v>3</v>
      </c>
      <c r="J34" s="13">
        <v>4</v>
      </c>
      <c r="K34" s="13">
        <v>1</v>
      </c>
    </row>
    <row r="35" spans="1:11" x14ac:dyDescent="0.25">
      <c r="A35" s="17" t="s">
        <v>176</v>
      </c>
      <c r="B35" s="13">
        <v>1</v>
      </c>
      <c r="C35" s="13">
        <v>2</v>
      </c>
      <c r="D35" s="13">
        <v>1</v>
      </c>
      <c r="E35" s="13">
        <v>1</v>
      </c>
      <c r="F35" s="13">
        <v>1</v>
      </c>
      <c r="G35" s="13">
        <v>2</v>
      </c>
      <c r="H35" s="13">
        <v>0</v>
      </c>
      <c r="I35" s="13">
        <v>2</v>
      </c>
      <c r="J35" s="13">
        <v>4</v>
      </c>
      <c r="K35" s="13">
        <v>3</v>
      </c>
    </row>
    <row r="36" spans="1:11" x14ac:dyDescent="0.25">
      <c r="A36" s="18" t="s">
        <v>177</v>
      </c>
      <c r="B36" s="13">
        <v>0</v>
      </c>
      <c r="C36" s="13">
        <v>0</v>
      </c>
      <c r="D36" s="13">
        <v>0</v>
      </c>
      <c r="E36" s="13">
        <v>0</v>
      </c>
      <c r="F36" s="13">
        <v>0</v>
      </c>
      <c r="G36" s="13">
        <v>0</v>
      </c>
      <c r="H36" s="13">
        <v>0</v>
      </c>
      <c r="I36" s="13">
        <v>0</v>
      </c>
      <c r="J36" s="13">
        <v>0</v>
      </c>
      <c r="K36" s="13">
        <v>0</v>
      </c>
    </row>
    <row r="37" spans="1:11" x14ac:dyDescent="0.25">
      <c r="A37" s="18" t="s">
        <v>178</v>
      </c>
      <c r="B37" s="13">
        <v>0</v>
      </c>
      <c r="C37" s="13">
        <v>0</v>
      </c>
      <c r="D37" s="13">
        <v>0</v>
      </c>
      <c r="E37" s="13">
        <v>0</v>
      </c>
      <c r="F37" s="13">
        <v>0</v>
      </c>
      <c r="G37" s="13">
        <v>0</v>
      </c>
      <c r="H37" s="13">
        <v>0</v>
      </c>
      <c r="I37" s="13">
        <v>0</v>
      </c>
      <c r="J37" s="13">
        <v>0</v>
      </c>
      <c r="K37" s="13">
        <v>0</v>
      </c>
    </row>
    <row r="38" spans="1:11" x14ac:dyDescent="0.25">
      <c r="A38" s="18" t="s">
        <v>179</v>
      </c>
      <c r="B38" s="13">
        <v>0</v>
      </c>
      <c r="C38" s="13">
        <v>0</v>
      </c>
      <c r="D38" s="13">
        <v>0</v>
      </c>
      <c r="E38" s="13">
        <v>0</v>
      </c>
      <c r="F38" s="13">
        <v>0</v>
      </c>
      <c r="G38" s="13">
        <v>1</v>
      </c>
      <c r="H38" s="13">
        <v>0</v>
      </c>
      <c r="I38" s="13">
        <v>0</v>
      </c>
      <c r="J38" s="13">
        <v>0</v>
      </c>
      <c r="K38" s="13">
        <v>0</v>
      </c>
    </row>
    <row r="39" spans="1:11" x14ac:dyDescent="0.25">
      <c r="A39" s="18" t="s">
        <v>180</v>
      </c>
      <c r="B39" s="13">
        <v>0</v>
      </c>
      <c r="C39" s="13">
        <v>1</v>
      </c>
      <c r="D39" s="13">
        <v>0</v>
      </c>
      <c r="E39" s="13">
        <v>0</v>
      </c>
      <c r="F39" s="13">
        <v>0</v>
      </c>
      <c r="G39" s="13">
        <v>0</v>
      </c>
      <c r="H39" s="13">
        <v>0</v>
      </c>
      <c r="I39" s="13">
        <v>0</v>
      </c>
      <c r="J39" s="13">
        <v>0</v>
      </c>
      <c r="K39" s="13">
        <v>0</v>
      </c>
    </row>
    <row r="40" spans="1:11" x14ac:dyDescent="0.25">
      <c r="A40" s="18" t="s">
        <v>181</v>
      </c>
      <c r="B40" s="13">
        <v>0</v>
      </c>
      <c r="C40" s="13">
        <v>1</v>
      </c>
      <c r="D40" s="13">
        <v>0</v>
      </c>
      <c r="E40" s="13">
        <v>0</v>
      </c>
      <c r="F40" s="13">
        <v>0</v>
      </c>
      <c r="G40" s="13">
        <v>0</v>
      </c>
      <c r="H40" s="13">
        <v>0</v>
      </c>
      <c r="I40" s="13">
        <v>0</v>
      </c>
      <c r="J40" s="13">
        <v>0</v>
      </c>
      <c r="K40" s="13">
        <v>0</v>
      </c>
    </row>
    <row r="41" spans="1:11" x14ac:dyDescent="0.25">
      <c r="A41" s="18" t="s">
        <v>182</v>
      </c>
      <c r="B41" s="13">
        <v>0</v>
      </c>
      <c r="C41" s="13">
        <v>0</v>
      </c>
      <c r="D41" s="13">
        <v>1</v>
      </c>
      <c r="E41" s="13">
        <v>1</v>
      </c>
      <c r="F41" s="13">
        <v>1</v>
      </c>
      <c r="G41" s="13">
        <v>1</v>
      </c>
      <c r="H41" s="13">
        <v>0</v>
      </c>
      <c r="I41" s="13">
        <v>2</v>
      </c>
      <c r="J41" s="13">
        <v>3</v>
      </c>
      <c r="K41" s="13">
        <v>3</v>
      </c>
    </row>
    <row r="42" spans="1:11" x14ac:dyDescent="0.25">
      <c r="A42" s="18" t="s">
        <v>183</v>
      </c>
      <c r="B42" s="13">
        <v>1</v>
      </c>
      <c r="C42" s="13">
        <v>0</v>
      </c>
      <c r="D42" s="13">
        <v>0</v>
      </c>
      <c r="E42" s="13">
        <v>0</v>
      </c>
      <c r="F42" s="13">
        <v>0</v>
      </c>
      <c r="G42" s="13">
        <v>0</v>
      </c>
      <c r="H42" s="13">
        <v>0</v>
      </c>
      <c r="I42" s="13">
        <v>0</v>
      </c>
      <c r="J42" s="13">
        <v>1</v>
      </c>
      <c r="K42" s="13">
        <v>0</v>
      </c>
    </row>
    <row r="43" spans="1:11" x14ac:dyDescent="0.25">
      <c r="A43" s="17" t="s">
        <v>184</v>
      </c>
      <c r="B43" s="13">
        <v>2</v>
      </c>
      <c r="C43" s="13">
        <v>2</v>
      </c>
      <c r="D43" s="13">
        <v>1</v>
      </c>
      <c r="E43" s="13">
        <v>1</v>
      </c>
      <c r="F43" s="13">
        <v>1</v>
      </c>
      <c r="G43" s="13">
        <v>2</v>
      </c>
      <c r="H43" s="13">
        <v>2</v>
      </c>
      <c r="I43" s="13">
        <v>1</v>
      </c>
      <c r="J43" s="13">
        <v>1</v>
      </c>
      <c r="K43" s="13">
        <v>1</v>
      </c>
    </row>
    <row r="44" spans="1:11" x14ac:dyDescent="0.25">
      <c r="A44" s="18" t="s">
        <v>185</v>
      </c>
      <c r="B44" s="13">
        <v>0</v>
      </c>
      <c r="C44" s="13">
        <v>1</v>
      </c>
      <c r="D44" s="13">
        <v>1</v>
      </c>
      <c r="E44" s="13">
        <v>0</v>
      </c>
      <c r="F44" s="13">
        <v>1</v>
      </c>
      <c r="G44" s="13">
        <v>2</v>
      </c>
      <c r="H44" s="13">
        <v>0</v>
      </c>
      <c r="I44" s="13">
        <v>0</v>
      </c>
      <c r="J44" s="13">
        <v>1</v>
      </c>
      <c r="K44" s="13">
        <v>0</v>
      </c>
    </row>
    <row r="45" spans="1:11" x14ac:dyDescent="0.25">
      <c r="A45" s="18" t="s">
        <v>186</v>
      </c>
      <c r="B45" s="13">
        <v>2</v>
      </c>
      <c r="C45" s="13">
        <v>1</v>
      </c>
      <c r="D45" s="13">
        <v>0</v>
      </c>
      <c r="E45" s="13">
        <v>1</v>
      </c>
      <c r="F45" s="13">
        <v>0</v>
      </c>
      <c r="G45" s="13">
        <v>0</v>
      </c>
      <c r="H45" s="13">
        <v>1</v>
      </c>
      <c r="I45" s="13">
        <v>1</v>
      </c>
      <c r="J45" s="13">
        <v>0</v>
      </c>
      <c r="K45" s="13">
        <v>1</v>
      </c>
    </row>
    <row r="46" spans="1:11" x14ac:dyDescent="0.25">
      <c r="A46" s="18" t="s">
        <v>187</v>
      </c>
      <c r="B46" s="13">
        <v>0</v>
      </c>
      <c r="C46" s="13">
        <v>0</v>
      </c>
      <c r="D46" s="13">
        <v>0</v>
      </c>
      <c r="E46" s="13">
        <v>0</v>
      </c>
      <c r="F46" s="13">
        <v>0</v>
      </c>
      <c r="G46" s="13">
        <v>0</v>
      </c>
      <c r="H46" s="13">
        <v>1</v>
      </c>
      <c r="I46" s="13">
        <v>0</v>
      </c>
      <c r="J46" s="13">
        <v>0</v>
      </c>
      <c r="K46" s="13">
        <v>0</v>
      </c>
    </row>
    <row r="47" spans="1:11" x14ac:dyDescent="0.25">
      <c r="A47" s="17" t="s">
        <v>188</v>
      </c>
      <c r="B47" s="13">
        <v>72</v>
      </c>
      <c r="C47" s="13">
        <v>60</v>
      </c>
      <c r="D47" s="13">
        <v>53</v>
      </c>
      <c r="E47" s="13">
        <v>70</v>
      </c>
      <c r="F47" s="13">
        <v>66</v>
      </c>
      <c r="G47" s="13">
        <v>61</v>
      </c>
      <c r="H47" s="13">
        <v>82</v>
      </c>
      <c r="I47" s="13">
        <v>77</v>
      </c>
      <c r="J47" s="13">
        <v>56</v>
      </c>
      <c r="K47" s="13">
        <v>78</v>
      </c>
    </row>
    <row r="48" spans="1:11" x14ac:dyDescent="0.25">
      <c r="A48" s="18" t="s">
        <v>189</v>
      </c>
      <c r="B48" s="13">
        <v>8</v>
      </c>
      <c r="C48" s="13">
        <v>6</v>
      </c>
      <c r="D48" s="13">
        <v>6</v>
      </c>
      <c r="E48" s="13">
        <v>6</v>
      </c>
      <c r="F48" s="13">
        <v>9</v>
      </c>
      <c r="G48" s="13">
        <v>5</v>
      </c>
      <c r="H48" s="13">
        <v>8</v>
      </c>
      <c r="I48" s="13">
        <v>7</v>
      </c>
      <c r="J48" s="13">
        <v>3</v>
      </c>
      <c r="K48" s="13">
        <v>4</v>
      </c>
    </row>
    <row r="49" spans="1:11" x14ac:dyDescent="0.25">
      <c r="A49" s="18" t="s">
        <v>190</v>
      </c>
      <c r="B49" s="13">
        <v>11</v>
      </c>
      <c r="C49" s="13">
        <v>5</v>
      </c>
      <c r="D49" s="13">
        <v>6</v>
      </c>
      <c r="E49" s="13">
        <v>9</v>
      </c>
      <c r="F49" s="13">
        <v>7</v>
      </c>
      <c r="G49" s="13">
        <v>8</v>
      </c>
      <c r="H49" s="13">
        <v>7</v>
      </c>
      <c r="I49" s="13">
        <v>12</v>
      </c>
      <c r="J49" s="13">
        <v>3</v>
      </c>
      <c r="K49" s="13">
        <v>5</v>
      </c>
    </row>
    <row r="50" spans="1:11" x14ac:dyDescent="0.25">
      <c r="A50" s="18" t="s">
        <v>191</v>
      </c>
      <c r="B50" s="13">
        <v>53</v>
      </c>
      <c r="C50" s="13">
        <v>49</v>
      </c>
      <c r="D50" s="13">
        <v>40</v>
      </c>
      <c r="E50" s="13">
        <v>55</v>
      </c>
      <c r="F50" s="13">
        <v>50</v>
      </c>
      <c r="G50" s="13">
        <v>47</v>
      </c>
      <c r="H50" s="13">
        <v>67</v>
      </c>
      <c r="I50" s="13">
        <v>57</v>
      </c>
      <c r="J50" s="13">
        <v>49</v>
      </c>
      <c r="K50" s="13">
        <v>68</v>
      </c>
    </row>
    <row r="51" spans="1:11" x14ac:dyDescent="0.25">
      <c r="A51" s="18" t="s">
        <v>192</v>
      </c>
      <c r="B51" s="13">
        <v>0</v>
      </c>
      <c r="C51" s="13">
        <v>0</v>
      </c>
      <c r="D51" s="13">
        <v>1</v>
      </c>
      <c r="E51" s="13">
        <v>0</v>
      </c>
      <c r="F51" s="13">
        <v>0</v>
      </c>
      <c r="G51" s="13">
        <v>1</v>
      </c>
      <c r="H51" s="13">
        <v>0</v>
      </c>
      <c r="I51" s="13">
        <v>1</v>
      </c>
      <c r="J51" s="13">
        <v>1</v>
      </c>
      <c r="K51" s="13">
        <v>1</v>
      </c>
    </row>
    <row r="52" spans="1:11" x14ac:dyDescent="0.25">
      <c r="A52" s="17" t="s">
        <v>193</v>
      </c>
      <c r="B52" s="13">
        <v>43</v>
      </c>
      <c r="C52" s="13">
        <v>59</v>
      </c>
      <c r="D52" s="13">
        <v>42</v>
      </c>
      <c r="E52" s="13">
        <v>37</v>
      </c>
      <c r="F52" s="13">
        <v>41</v>
      </c>
      <c r="G52" s="13">
        <v>27</v>
      </c>
      <c r="H52" s="13">
        <v>41</v>
      </c>
      <c r="I52" s="13">
        <v>42</v>
      </c>
      <c r="J52" s="13">
        <v>50</v>
      </c>
      <c r="K52" s="13">
        <v>46</v>
      </c>
    </row>
    <row r="53" spans="1:11" x14ac:dyDescent="0.25">
      <c r="A53" s="18" t="s">
        <v>194</v>
      </c>
      <c r="B53" s="13">
        <v>1</v>
      </c>
      <c r="C53" s="13">
        <v>2</v>
      </c>
      <c r="D53" s="13">
        <v>1</v>
      </c>
      <c r="E53" s="13">
        <v>0</v>
      </c>
      <c r="F53" s="13">
        <v>0</v>
      </c>
      <c r="G53" s="13">
        <v>1</v>
      </c>
      <c r="H53" s="13">
        <v>0</v>
      </c>
      <c r="I53" s="13">
        <v>2</v>
      </c>
      <c r="J53" s="13">
        <v>0</v>
      </c>
      <c r="K53" s="13">
        <v>2</v>
      </c>
    </row>
    <row r="54" spans="1:11" x14ac:dyDescent="0.25">
      <c r="A54" s="18" t="s">
        <v>195</v>
      </c>
      <c r="B54" s="13">
        <v>11</v>
      </c>
      <c r="C54" s="13">
        <v>19</v>
      </c>
      <c r="D54" s="13">
        <v>8</v>
      </c>
      <c r="E54" s="13">
        <v>7</v>
      </c>
      <c r="F54" s="13">
        <v>9</v>
      </c>
      <c r="G54" s="13">
        <v>8</v>
      </c>
      <c r="H54" s="13">
        <v>7</v>
      </c>
      <c r="I54" s="13">
        <v>15</v>
      </c>
      <c r="J54" s="13">
        <v>12</v>
      </c>
      <c r="K54" s="13">
        <v>11</v>
      </c>
    </row>
    <row r="55" spans="1:11" x14ac:dyDescent="0.25">
      <c r="A55" s="18" t="s">
        <v>196</v>
      </c>
      <c r="B55" s="13">
        <v>0</v>
      </c>
      <c r="C55" s="13">
        <v>1</v>
      </c>
      <c r="D55" s="13">
        <v>3</v>
      </c>
      <c r="E55" s="13">
        <v>0</v>
      </c>
      <c r="F55" s="13">
        <v>3</v>
      </c>
      <c r="G55" s="13">
        <v>1</v>
      </c>
      <c r="H55" s="13">
        <v>1</v>
      </c>
      <c r="I55" s="13">
        <v>1</v>
      </c>
      <c r="J55" s="13">
        <v>3</v>
      </c>
      <c r="K55" s="13">
        <v>1</v>
      </c>
    </row>
    <row r="56" spans="1:11" x14ac:dyDescent="0.25">
      <c r="A56" s="18" t="s">
        <v>197</v>
      </c>
      <c r="B56" s="13">
        <v>19</v>
      </c>
      <c r="C56" s="13">
        <v>15</v>
      </c>
      <c r="D56" s="13">
        <v>17</v>
      </c>
      <c r="E56" s="13">
        <v>8</v>
      </c>
      <c r="F56" s="13">
        <v>8</v>
      </c>
      <c r="G56" s="13">
        <v>7</v>
      </c>
      <c r="H56" s="13">
        <v>15</v>
      </c>
      <c r="I56" s="13">
        <v>9</v>
      </c>
      <c r="J56" s="13">
        <v>12</v>
      </c>
      <c r="K56" s="13">
        <v>11</v>
      </c>
    </row>
    <row r="57" spans="1:11" x14ac:dyDescent="0.25">
      <c r="A57" s="18" t="s">
        <v>198</v>
      </c>
      <c r="B57" s="13">
        <v>0</v>
      </c>
      <c r="C57" s="13">
        <v>3</v>
      </c>
      <c r="D57" s="13">
        <v>0</v>
      </c>
      <c r="E57" s="13">
        <v>0</v>
      </c>
      <c r="F57" s="13">
        <v>1</v>
      </c>
      <c r="G57" s="13">
        <v>0</v>
      </c>
      <c r="H57" s="13">
        <v>0</v>
      </c>
      <c r="I57" s="13">
        <v>0</v>
      </c>
      <c r="J57" s="13">
        <v>0</v>
      </c>
      <c r="K57" s="13">
        <v>0</v>
      </c>
    </row>
    <row r="58" spans="1:11" x14ac:dyDescent="0.25">
      <c r="A58" s="18" t="s">
        <v>199</v>
      </c>
      <c r="B58" s="13">
        <v>12</v>
      </c>
      <c r="C58" s="13">
        <v>19</v>
      </c>
      <c r="D58" s="13">
        <v>13</v>
      </c>
      <c r="E58" s="13">
        <v>22</v>
      </c>
      <c r="F58" s="13">
        <v>20</v>
      </c>
      <c r="G58" s="13">
        <v>10</v>
      </c>
      <c r="H58" s="13">
        <v>18</v>
      </c>
      <c r="I58" s="13">
        <v>15</v>
      </c>
      <c r="J58" s="13">
        <v>23</v>
      </c>
      <c r="K58" s="13">
        <v>21</v>
      </c>
    </row>
    <row r="59" spans="1:11" x14ac:dyDescent="0.25">
      <c r="A59" s="15" t="s">
        <v>137</v>
      </c>
      <c r="B59" s="13">
        <v>214</v>
      </c>
      <c r="C59" s="13">
        <v>192</v>
      </c>
      <c r="D59" s="13">
        <v>163</v>
      </c>
      <c r="E59" s="13">
        <v>180</v>
      </c>
      <c r="F59" s="13">
        <v>198</v>
      </c>
      <c r="G59" s="13">
        <v>161</v>
      </c>
      <c r="H59" s="13">
        <v>207</v>
      </c>
      <c r="I59" s="13">
        <v>195</v>
      </c>
      <c r="J59" s="13">
        <v>182</v>
      </c>
      <c r="K59" s="13">
        <v>206</v>
      </c>
    </row>
  </sheetData>
  <hyperlinks>
    <hyperlink ref="A2" location="'Cover page'!A1" display="Return to Cover page" xr:uid="{DB0AAD85-935B-465C-9E0D-21A0EB09AACA}"/>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BC0FF-DF26-4D61-A26D-AA7B7C1E6C83}">
  <dimension ref="A1:K59"/>
  <sheetViews>
    <sheetView zoomScale="85" zoomScaleNormal="85" workbookViewId="0">
      <selection activeCell="B2" sqref="B2"/>
    </sheetView>
  </sheetViews>
  <sheetFormatPr defaultRowHeight="15" x14ac:dyDescent="0.25"/>
  <cols>
    <col min="1" max="1" width="57.7109375" bestFit="1" customWidth="1"/>
    <col min="2" max="2" width="8" bestFit="1" customWidth="1"/>
    <col min="3" max="11" width="7.85546875" bestFit="1" customWidth="1"/>
    <col min="12" max="22" width="5.140625" bestFit="1" customWidth="1"/>
    <col min="23" max="23" width="3.7109375" bestFit="1" customWidth="1"/>
    <col min="24" max="24" width="11.28515625" bestFit="1" customWidth="1"/>
  </cols>
  <sheetData>
    <row r="1" spans="1:11" ht="18" thickBot="1" x14ac:dyDescent="0.35">
      <c r="A1" s="10" t="str">
        <f>'Cover page'!$A$25</f>
        <v>Table 2.4. Fatalities (rate) by Occupation (ANZSCO Sub major group), 10 years (financial) to 2024-25</v>
      </c>
    </row>
    <row r="2" spans="1:11" ht="15.75" thickTop="1" x14ac:dyDescent="0.25">
      <c r="A2" s="11" t="s">
        <v>18</v>
      </c>
    </row>
    <row r="3" spans="1:11" hidden="1" x14ac:dyDescent="0.25">
      <c r="A3" s="1" t="s">
        <v>140</v>
      </c>
      <c r="B3" t="s" vm="2">
        <v>20</v>
      </c>
    </row>
    <row r="4" spans="1:11" hidden="1" x14ac:dyDescent="0.25">
      <c r="A4" s="1" t="s">
        <v>21</v>
      </c>
      <c r="B4" t="s" vm="4">
        <v>22</v>
      </c>
    </row>
    <row r="5" spans="1:11" hidden="1" x14ac:dyDescent="0.25"/>
    <row r="6" spans="1:11" x14ac:dyDescent="0.25">
      <c r="A6" s="1" t="s">
        <v>138</v>
      </c>
    </row>
    <row r="7" spans="1:11" x14ac:dyDescent="0.25">
      <c r="B7" t="s">
        <v>141</v>
      </c>
      <c r="C7" t="s">
        <v>142</v>
      </c>
      <c r="D7" t="s">
        <v>143</v>
      </c>
      <c r="E7" t="s">
        <v>144</v>
      </c>
      <c r="F7" t="s">
        <v>145</v>
      </c>
      <c r="G7" t="s">
        <v>146</v>
      </c>
      <c r="H7" t="s">
        <v>147</v>
      </c>
      <c r="I7" t="s">
        <v>148</v>
      </c>
      <c r="J7" t="s">
        <v>374</v>
      </c>
      <c r="K7" t="s">
        <v>377</v>
      </c>
    </row>
    <row r="8" spans="1:11" x14ac:dyDescent="0.25">
      <c r="A8" s="17" t="s">
        <v>149</v>
      </c>
      <c r="B8" s="12">
        <v>2.4218255287447055</v>
      </c>
      <c r="C8" s="12">
        <v>1.7343200503142722</v>
      </c>
      <c r="D8" s="12">
        <v>1.297467597886514</v>
      </c>
      <c r="E8" s="12">
        <v>1.4215093048422824</v>
      </c>
      <c r="F8" s="12">
        <v>1.9831735195937248</v>
      </c>
      <c r="G8" s="12">
        <v>1.8609699882061042</v>
      </c>
      <c r="H8" s="12">
        <v>1.8380773333577656</v>
      </c>
      <c r="I8" s="12">
        <v>1.2442908548490013</v>
      </c>
      <c r="J8" s="12">
        <v>0.92359710078001422</v>
      </c>
      <c r="K8" s="12">
        <v>1.786510789784963</v>
      </c>
    </row>
    <row r="9" spans="1:11" x14ac:dyDescent="0.25">
      <c r="A9" s="18" t="s">
        <v>150</v>
      </c>
      <c r="B9" s="12">
        <v>1.6741329195869286</v>
      </c>
      <c r="C9" s="12" t="s">
        <v>139</v>
      </c>
      <c r="D9" s="12">
        <v>1.0174710547695938</v>
      </c>
      <c r="E9" s="12">
        <v>0.95171660306067407</v>
      </c>
      <c r="F9" s="12">
        <v>1.1479863147779705</v>
      </c>
      <c r="G9" s="12">
        <v>3.9355384718202648</v>
      </c>
      <c r="H9" s="12">
        <v>3.0705777286971467</v>
      </c>
      <c r="I9" s="12">
        <v>1.3603738806661219</v>
      </c>
      <c r="J9" s="12" t="s">
        <v>139</v>
      </c>
      <c r="K9" s="12">
        <v>1.5108396917686204</v>
      </c>
    </row>
    <row r="10" spans="1:11" x14ac:dyDescent="0.25">
      <c r="A10" s="18" t="s">
        <v>151</v>
      </c>
      <c r="B10" s="12">
        <v>16.721578802823327</v>
      </c>
      <c r="C10" s="12">
        <v>13.651374164183091</v>
      </c>
      <c r="D10" s="12">
        <v>11.472923027419455</v>
      </c>
      <c r="E10" s="12">
        <v>11.48949412385376</v>
      </c>
      <c r="F10" s="12">
        <v>16.33678992719712</v>
      </c>
      <c r="G10" s="12">
        <v>13.495102787037679</v>
      </c>
      <c r="H10" s="12">
        <v>15.008999920951792</v>
      </c>
      <c r="I10" s="12">
        <v>10.040059725238935</v>
      </c>
      <c r="J10" s="12">
        <v>7.872081995904507</v>
      </c>
      <c r="K10" s="12">
        <v>12.278165857257259</v>
      </c>
    </row>
    <row r="11" spans="1:11" x14ac:dyDescent="0.25">
      <c r="A11" s="18" t="s">
        <v>152</v>
      </c>
      <c r="B11" s="12">
        <v>0.85970925941739351</v>
      </c>
      <c r="C11" s="12">
        <v>0.40579424408556508</v>
      </c>
      <c r="D11" s="12" t="s">
        <v>139</v>
      </c>
      <c r="E11" s="12">
        <v>0.13114225484909101</v>
      </c>
      <c r="F11" s="12">
        <v>0.12360323625365967</v>
      </c>
      <c r="G11" s="12">
        <v>0.11315357332019649</v>
      </c>
      <c r="H11" s="12">
        <v>0.2132245871378958</v>
      </c>
      <c r="I11" s="12">
        <v>0.40406711075690099</v>
      </c>
      <c r="J11" s="12">
        <v>0.40156912514685744</v>
      </c>
      <c r="K11" s="12">
        <v>0.60606400732181642</v>
      </c>
    </row>
    <row r="12" spans="1:11" x14ac:dyDescent="0.25">
      <c r="A12" s="18" t="s">
        <v>153</v>
      </c>
      <c r="B12" s="12" t="s">
        <v>139</v>
      </c>
      <c r="C12" s="12">
        <v>0.59813284837284408</v>
      </c>
      <c r="D12" s="12" t="s">
        <v>139</v>
      </c>
      <c r="E12" s="12" t="s">
        <v>139</v>
      </c>
      <c r="F12" s="12" t="s">
        <v>139</v>
      </c>
      <c r="G12" s="12">
        <v>0.20195779761859253</v>
      </c>
      <c r="H12" s="12">
        <v>0.19757531769750833</v>
      </c>
      <c r="I12" s="12">
        <v>0.18111747239900647</v>
      </c>
      <c r="J12" s="12" t="s">
        <v>139</v>
      </c>
      <c r="K12" s="12">
        <v>0.8898156571647815</v>
      </c>
    </row>
    <row r="13" spans="1:11" x14ac:dyDescent="0.25">
      <c r="A13" s="17" t="s">
        <v>154</v>
      </c>
      <c r="B13" s="12">
        <v>0.62582304158840596</v>
      </c>
      <c r="C13" s="12">
        <v>0.49364838406170625</v>
      </c>
      <c r="D13" s="12">
        <v>0.47557795757166171</v>
      </c>
      <c r="E13" s="12">
        <v>0.32822960064812529</v>
      </c>
      <c r="F13" s="12">
        <v>0.28546029117864696</v>
      </c>
      <c r="G13" s="12">
        <v>0.30432851854259713</v>
      </c>
      <c r="H13" s="12">
        <v>0.23347096791255845</v>
      </c>
      <c r="I13" s="12">
        <v>0.33441762076967962</v>
      </c>
      <c r="J13" s="12">
        <v>0.29569358526343781</v>
      </c>
      <c r="K13" s="12">
        <v>0.38896023809140007</v>
      </c>
    </row>
    <row r="14" spans="1:11" x14ac:dyDescent="0.25">
      <c r="A14" s="18" t="s">
        <v>155</v>
      </c>
      <c r="B14" s="12">
        <v>1.9432117156735489</v>
      </c>
      <c r="C14" s="12">
        <v>0.97979645240197144</v>
      </c>
      <c r="D14" s="12" t="s">
        <v>139</v>
      </c>
      <c r="E14" s="12" t="s">
        <v>139</v>
      </c>
      <c r="F14" s="12">
        <v>0.92178501863088291</v>
      </c>
      <c r="G14" s="12" t="s">
        <v>139</v>
      </c>
      <c r="H14" s="12" t="s">
        <v>139</v>
      </c>
      <c r="I14" s="12" t="s">
        <v>139</v>
      </c>
      <c r="J14" s="12">
        <v>0.89736061248145382</v>
      </c>
      <c r="K14" s="12" t="s">
        <v>139</v>
      </c>
    </row>
    <row r="15" spans="1:11" x14ac:dyDescent="0.25">
      <c r="A15" s="18" t="s">
        <v>156</v>
      </c>
      <c r="B15" s="12">
        <v>0.15179116914644852</v>
      </c>
      <c r="C15" s="12">
        <v>0.28752910697727718</v>
      </c>
      <c r="D15" s="12">
        <v>0.27883952219539476</v>
      </c>
      <c r="E15" s="12" t="s">
        <v>139</v>
      </c>
      <c r="F15" s="12">
        <v>0.13345662120633447</v>
      </c>
      <c r="G15" s="12" t="s">
        <v>139</v>
      </c>
      <c r="H15" s="12">
        <v>0.11982774225017696</v>
      </c>
      <c r="I15" s="12">
        <v>0.11238807463018506</v>
      </c>
      <c r="J15" s="12" t="s">
        <v>139</v>
      </c>
      <c r="K15" s="12" t="s">
        <v>139</v>
      </c>
    </row>
    <row r="16" spans="1:11" x14ac:dyDescent="0.25">
      <c r="A16" s="18" t="s">
        <v>157</v>
      </c>
      <c r="B16" s="12">
        <v>3.2292176725215649</v>
      </c>
      <c r="C16" s="12">
        <v>1.8956006348970971</v>
      </c>
      <c r="D16" s="12">
        <v>2.8743480958572007</v>
      </c>
      <c r="E16" s="12">
        <v>2.0695065333946352</v>
      </c>
      <c r="F16" s="12">
        <v>1.5066915811515382</v>
      </c>
      <c r="G16" s="12">
        <v>2.1176322243892427</v>
      </c>
      <c r="H16" s="12">
        <v>1.227537577036663</v>
      </c>
      <c r="I16" s="12">
        <v>1.9434352332569198</v>
      </c>
      <c r="J16" s="12">
        <v>1.7178930409968227</v>
      </c>
      <c r="K16" s="12">
        <v>2.3740587416192205</v>
      </c>
    </row>
    <row r="17" spans="1:11" x14ac:dyDescent="0.25">
      <c r="A17" s="18" t="s">
        <v>158</v>
      </c>
      <c r="B17" s="12" t="s">
        <v>139</v>
      </c>
      <c r="C17" s="12" t="s">
        <v>139</v>
      </c>
      <c r="D17" s="12" t="s">
        <v>139</v>
      </c>
      <c r="E17" s="12" t="s">
        <v>139</v>
      </c>
      <c r="F17" s="12" t="s">
        <v>139</v>
      </c>
      <c r="G17" s="12" t="s">
        <v>139</v>
      </c>
      <c r="H17" s="12" t="s">
        <v>139</v>
      </c>
      <c r="I17" s="12" t="s">
        <v>139</v>
      </c>
      <c r="J17" s="12">
        <v>0.15336322956521209</v>
      </c>
      <c r="K17" s="12">
        <v>0.1388320973152409</v>
      </c>
    </row>
    <row r="18" spans="1:11" x14ac:dyDescent="0.25">
      <c r="A18" s="18" t="s">
        <v>159</v>
      </c>
      <c r="B18" s="12">
        <v>0.17304585054128674</v>
      </c>
      <c r="C18" s="12">
        <v>0.17014463431855295</v>
      </c>
      <c r="D18" s="12" t="s">
        <v>139</v>
      </c>
      <c r="E18" s="12" t="s">
        <v>139</v>
      </c>
      <c r="F18" s="12" t="s">
        <v>139</v>
      </c>
      <c r="G18" s="12" t="s">
        <v>139</v>
      </c>
      <c r="H18" s="12">
        <v>0.14345015455645999</v>
      </c>
      <c r="I18" s="12" t="s">
        <v>139</v>
      </c>
      <c r="J18" s="12" t="s">
        <v>139</v>
      </c>
      <c r="K18" s="12" t="s">
        <v>139</v>
      </c>
    </row>
    <row r="19" spans="1:11" x14ac:dyDescent="0.25">
      <c r="A19" s="18" t="s">
        <v>160</v>
      </c>
      <c r="B19" s="12" t="s">
        <v>139</v>
      </c>
      <c r="C19" s="12" t="s">
        <v>139</v>
      </c>
      <c r="D19" s="12" t="s">
        <v>139</v>
      </c>
      <c r="E19" s="12" t="s">
        <v>139</v>
      </c>
      <c r="F19" s="12" t="s">
        <v>139</v>
      </c>
      <c r="G19" s="12" t="s">
        <v>139</v>
      </c>
      <c r="H19" s="12" t="s">
        <v>139</v>
      </c>
      <c r="I19" s="12" t="s">
        <v>139</v>
      </c>
      <c r="J19" s="12" t="s">
        <v>139</v>
      </c>
      <c r="K19" s="12" t="s">
        <v>139</v>
      </c>
    </row>
    <row r="20" spans="1:11" x14ac:dyDescent="0.25">
      <c r="A20" s="18" t="s">
        <v>161</v>
      </c>
      <c r="B20" s="12">
        <v>0.45394948873398805</v>
      </c>
      <c r="C20" s="12">
        <v>0.89270010269253164</v>
      </c>
      <c r="D20" s="12" t="s">
        <v>139</v>
      </c>
      <c r="E20" s="12">
        <v>0.39684477706699739</v>
      </c>
      <c r="F20" s="12" t="s">
        <v>139</v>
      </c>
      <c r="G20" s="12" t="s">
        <v>139</v>
      </c>
      <c r="H20" s="12" t="s">
        <v>139</v>
      </c>
      <c r="I20" s="12">
        <v>0.32681108773496398</v>
      </c>
      <c r="J20" s="12" t="s">
        <v>139</v>
      </c>
      <c r="K20" s="12">
        <v>0.30757900658961213</v>
      </c>
    </row>
    <row r="21" spans="1:11" x14ac:dyDescent="0.25">
      <c r="A21" s="17" t="s">
        <v>162</v>
      </c>
      <c r="B21" s="12">
        <v>2.0642861259169694</v>
      </c>
      <c r="C21" s="12">
        <v>1.2553695922154093</v>
      </c>
      <c r="D21" s="12">
        <v>1.2953986476389612</v>
      </c>
      <c r="E21" s="12">
        <v>1.5582228104722309</v>
      </c>
      <c r="F21" s="12">
        <v>1.5238096558486069</v>
      </c>
      <c r="G21" s="12">
        <v>1.3107782405527773</v>
      </c>
      <c r="H21" s="12">
        <v>1.662523524959941</v>
      </c>
      <c r="I21" s="12">
        <v>1.4952971977402965</v>
      </c>
      <c r="J21" s="12">
        <v>1.4610395418564881</v>
      </c>
      <c r="K21" s="12">
        <v>1.2726136155940799</v>
      </c>
    </row>
    <row r="22" spans="1:11" x14ac:dyDescent="0.25">
      <c r="A22" s="18" t="s">
        <v>163</v>
      </c>
      <c r="B22" s="12">
        <v>0.42511669438678168</v>
      </c>
      <c r="C22" s="12">
        <v>0.41546916877971912</v>
      </c>
      <c r="D22" s="12">
        <v>0.41172374997744215</v>
      </c>
      <c r="E22" s="12" t="s">
        <v>139</v>
      </c>
      <c r="F22" s="12">
        <v>0.36647094485521814</v>
      </c>
      <c r="G22" s="12">
        <v>0.71479803732863323</v>
      </c>
      <c r="H22" s="12">
        <v>0.6945424713218854</v>
      </c>
      <c r="I22" s="12">
        <v>0.68474188436048689</v>
      </c>
      <c r="J22" s="12" t="s">
        <v>139</v>
      </c>
      <c r="K22" s="12" t="s">
        <v>139</v>
      </c>
    </row>
    <row r="23" spans="1:11" x14ac:dyDescent="0.25">
      <c r="A23" s="18" t="s">
        <v>164</v>
      </c>
      <c r="B23" s="12">
        <v>1.943960656264573</v>
      </c>
      <c r="C23" s="12">
        <v>0.592469055325758</v>
      </c>
      <c r="D23" s="12">
        <v>1.349115889652144</v>
      </c>
      <c r="E23" s="12">
        <v>1.6353715258055546</v>
      </c>
      <c r="F23" s="12">
        <v>1.6844149720821244</v>
      </c>
      <c r="G23" s="12">
        <v>1.4045992819741382</v>
      </c>
      <c r="H23" s="12">
        <v>2.4292964733999076</v>
      </c>
      <c r="I23" s="12">
        <v>2.712217258444956</v>
      </c>
      <c r="J23" s="12">
        <v>1.8696778938648444</v>
      </c>
      <c r="K23" s="12">
        <v>0.78574019661153038</v>
      </c>
    </row>
    <row r="24" spans="1:11" x14ac:dyDescent="0.25">
      <c r="A24" s="18" t="s">
        <v>165</v>
      </c>
      <c r="B24" s="12">
        <v>3.7213426841347204</v>
      </c>
      <c r="C24" s="12">
        <v>3.0109461358638803</v>
      </c>
      <c r="D24" s="12">
        <v>1.0154824022703544</v>
      </c>
      <c r="E24" s="12">
        <v>0.9998329278046405</v>
      </c>
      <c r="F24" s="12">
        <v>1.8171024167731715</v>
      </c>
      <c r="G24" s="12">
        <v>1.403537751276752</v>
      </c>
      <c r="H24" s="12">
        <v>1.5553785597273901</v>
      </c>
      <c r="I24" s="12">
        <v>1.9646184117574006</v>
      </c>
      <c r="J24" s="12">
        <v>1.7133238612408443</v>
      </c>
      <c r="K24" s="12">
        <v>1.6781679565609335</v>
      </c>
    </row>
    <row r="25" spans="1:11" x14ac:dyDescent="0.25">
      <c r="A25" s="18" t="s">
        <v>166</v>
      </c>
      <c r="B25" s="12">
        <v>3.2697333447113417</v>
      </c>
      <c r="C25" s="12">
        <v>1.677127089063736</v>
      </c>
      <c r="D25" s="12">
        <v>2.0429183151657266</v>
      </c>
      <c r="E25" s="12">
        <v>5.021576932106548</v>
      </c>
      <c r="F25" s="12">
        <v>2.0311541987165112</v>
      </c>
      <c r="G25" s="12">
        <v>2.3670769227114588</v>
      </c>
      <c r="H25" s="12">
        <v>2.9490396441404991</v>
      </c>
      <c r="I25" s="12">
        <v>2.2558314311796672</v>
      </c>
      <c r="J25" s="12">
        <v>2.5381990925330848</v>
      </c>
      <c r="K25" s="12">
        <v>2.1055345641878733</v>
      </c>
    </row>
    <row r="26" spans="1:11" x14ac:dyDescent="0.25">
      <c r="A26" s="18" t="s">
        <v>167</v>
      </c>
      <c r="B26" s="12">
        <v>0.57644119016931283</v>
      </c>
      <c r="C26" s="12" t="s">
        <v>139</v>
      </c>
      <c r="D26" s="12" t="s">
        <v>139</v>
      </c>
      <c r="E26" s="12" t="s">
        <v>139</v>
      </c>
      <c r="F26" s="12" t="s">
        <v>139</v>
      </c>
      <c r="G26" s="12" t="s">
        <v>139</v>
      </c>
      <c r="H26" s="12" t="s">
        <v>139</v>
      </c>
      <c r="I26" s="12" t="s">
        <v>139</v>
      </c>
      <c r="J26" s="12">
        <v>0.9813172682646083</v>
      </c>
      <c r="K26" s="12">
        <v>0.47496657024285749</v>
      </c>
    </row>
    <row r="27" spans="1:11" x14ac:dyDescent="0.25">
      <c r="A27" s="18" t="s">
        <v>168</v>
      </c>
      <c r="B27" s="12">
        <v>2.563547101520939</v>
      </c>
      <c r="C27" s="12">
        <v>2.3399714703411907</v>
      </c>
      <c r="D27" s="12">
        <v>2.1822080101010366</v>
      </c>
      <c r="E27" s="12">
        <v>3.1151753294966085</v>
      </c>
      <c r="F27" s="12">
        <v>2.8765343596026756</v>
      </c>
      <c r="G27" s="12">
        <v>1.4677996101820452</v>
      </c>
      <c r="H27" s="12">
        <v>2.0812725231664611</v>
      </c>
      <c r="I27" s="12" t="s">
        <v>139</v>
      </c>
      <c r="J27" s="12">
        <v>1.950929566079707</v>
      </c>
      <c r="K27" s="12">
        <v>3.3620332892796525</v>
      </c>
    </row>
    <row r="28" spans="1:11" x14ac:dyDescent="0.25">
      <c r="A28" s="18" t="s">
        <v>169</v>
      </c>
      <c r="B28" s="12">
        <v>0.52965508061041966</v>
      </c>
      <c r="C28" s="12" t="s">
        <v>139</v>
      </c>
      <c r="D28" s="12">
        <v>2.5967876053866901</v>
      </c>
      <c r="E28" s="12">
        <v>1.0051004091059406</v>
      </c>
      <c r="F28" s="12">
        <v>2.1211024196107804</v>
      </c>
      <c r="G28" s="12">
        <v>1.5525251230834098</v>
      </c>
      <c r="H28" s="12">
        <v>1.5562690143050155</v>
      </c>
      <c r="I28" s="12">
        <v>1.0074212801184297</v>
      </c>
      <c r="J28" s="12">
        <v>1.0728613730134893</v>
      </c>
      <c r="K28" s="12">
        <v>1.4698116743344658</v>
      </c>
    </row>
    <row r="29" spans="1:11" x14ac:dyDescent="0.25">
      <c r="A29" s="17" t="s">
        <v>170</v>
      </c>
      <c r="B29" s="12">
        <v>0.61215625562777931</v>
      </c>
      <c r="C29" s="12">
        <v>0.60068037377167682</v>
      </c>
      <c r="D29" s="12">
        <v>0.64715247254418384</v>
      </c>
      <c r="E29" s="12">
        <v>0.77011548070738567</v>
      </c>
      <c r="F29" s="12">
        <v>1.573309017981682</v>
      </c>
      <c r="G29" s="12">
        <v>0.35388865177884132</v>
      </c>
      <c r="H29" s="12">
        <v>0.80518894982890765</v>
      </c>
      <c r="I29" s="12">
        <v>0.62470273214059857</v>
      </c>
      <c r="J29" s="12">
        <v>0.88346874253756702</v>
      </c>
      <c r="K29" s="12">
        <v>0.22765253796262661</v>
      </c>
    </row>
    <row r="30" spans="1:11" x14ac:dyDescent="0.25">
      <c r="A30" s="18" t="s">
        <v>171</v>
      </c>
      <c r="B30" s="12" t="s">
        <v>139</v>
      </c>
      <c r="C30" s="12" t="s">
        <v>139</v>
      </c>
      <c r="D30" s="12" t="s">
        <v>139</v>
      </c>
      <c r="E30" s="12">
        <v>0.71206546685312733</v>
      </c>
      <c r="F30" s="12">
        <v>0.72726300210430606</v>
      </c>
      <c r="G30" s="12" t="s">
        <v>139</v>
      </c>
      <c r="H30" s="12">
        <v>1.3133805232078957</v>
      </c>
      <c r="I30" s="12" t="s">
        <v>139</v>
      </c>
      <c r="J30" s="12">
        <v>0.5620365792884584</v>
      </c>
      <c r="K30" s="12">
        <v>0.56698333488600716</v>
      </c>
    </row>
    <row r="31" spans="1:11" x14ac:dyDescent="0.25">
      <c r="A31" s="18" t="s">
        <v>172</v>
      </c>
      <c r="B31" s="12" t="s">
        <v>139</v>
      </c>
      <c r="C31" s="12">
        <v>0.19273851518093357</v>
      </c>
      <c r="D31" s="12">
        <v>0.36286287200192868</v>
      </c>
      <c r="E31" s="12">
        <v>0.35818998423781889</v>
      </c>
      <c r="F31" s="12">
        <v>0.34414932888696792</v>
      </c>
      <c r="G31" s="12" t="s">
        <v>139</v>
      </c>
      <c r="H31" s="12">
        <v>0.15558680145262169</v>
      </c>
      <c r="I31" s="12" t="s">
        <v>139</v>
      </c>
      <c r="J31" s="12" t="s">
        <v>139</v>
      </c>
      <c r="K31" s="12" t="s">
        <v>139</v>
      </c>
    </row>
    <row r="32" spans="1:11" x14ac:dyDescent="0.25">
      <c r="A32" s="18" t="s">
        <v>173</v>
      </c>
      <c r="B32" s="12">
        <v>1.0849359706966224</v>
      </c>
      <c r="C32" s="12" t="s">
        <v>139</v>
      </c>
      <c r="D32" s="12" t="s">
        <v>139</v>
      </c>
      <c r="E32" s="12" t="s">
        <v>139</v>
      </c>
      <c r="F32" s="12" t="s">
        <v>139</v>
      </c>
      <c r="G32" s="12" t="s">
        <v>139</v>
      </c>
      <c r="H32" s="12" t="s">
        <v>139</v>
      </c>
      <c r="I32" s="12">
        <v>0.3151884304957035</v>
      </c>
      <c r="J32" s="12" t="s">
        <v>139</v>
      </c>
      <c r="K32" s="12" t="s">
        <v>139</v>
      </c>
    </row>
    <row r="33" spans="1:11" x14ac:dyDescent="0.25">
      <c r="A33" s="18" t="s">
        <v>174</v>
      </c>
      <c r="B33" s="12">
        <v>1.0019116216083368</v>
      </c>
      <c r="C33" s="12">
        <v>1.8907808272803441</v>
      </c>
      <c r="D33" s="12">
        <v>0.4586631799773232</v>
      </c>
      <c r="E33" s="12">
        <v>2.7557858546621299</v>
      </c>
      <c r="F33" s="12">
        <v>6.9374206515194201</v>
      </c>
      <c r="G33" s="12">
        <v>1.3056645591388498</v>
      </c>
      <c r="H33" s="12">
        <v>2.159516176442783</v>
      </c>
      <c r="I33" s="12">
        <v>2.6591199514203612</v>
      </c>
      <c r="J33" s="12">
        <v>4.5024641678246597</v>
      </c>
      <c r="K33" s="12">
        <v>0.85263776309126027</v>
      </c>
    </row>
    <row r="34" spans="1:11" x14ac:dyDescent="0.25">
      <c r="A34" s="18" t="s">
        <v>175</v>
      </c>
      <c r="B34" s="12">
        <v>1.5309684048643768</v>
      </c>
      <c r="C34" s="12">
        <v>1.5342703509556896</v>
      </c>
      <c r="D34" s="12">
        <v>2.9058629081029221</v>
      </c>
      <c r="E34" s="12">
        <v>0.90329233062488823</v>
      </c>
      <c r="F34" s="12">
        <v>2.0089270391824035</v>
      </c>
      <c r="G34" s="12">
        <v>1.0662141066010242</v>
      </c>
      <c r="H34" s="12">
        <v>2.1661544639078651</v>
      </c>
      <c r="I34" s="12">
        <v>1.3671368424005843</v>
      </c>
      <c r="J34" s="12">
        <v>1.8152838361761812</v>
      </c>
      <c r="K34" s="12">
        <v>0.43170546241546093</v>
      </c>
    </row>
    <row r="35" spans="1:11" x14ac:dyDescent="0.25">
      <c r="A35" s="17" t="s">
        <v>176</v>
      </c>
      <c r="B35" s="12">
        <v>5.9779665227772893E-2</v>
      </c>
      <c r="C35" s="12">
        <v>0.12082993355538726</v>
      </c>
      <c r="D35" s="12">
        <v>6.0916332353672671E-2</v>
      </c>
      <c r="E35" s="12">
        <v>5.6682854426643094E-2</v>
      </c>
      <c r="F35" s="12">
        <v>5.7087604196626632E-2</v>
      </c>
      <c r="G35" s="12">
        <v>0.11639844927752059</v>
      </c>
      <c r="H35" s="12" t="s">
        <v>139</v>
      </c>
      <c r="I35" s="12">
        <v>0.11274544146215308</v>
      </c>
      <c r="J35" s="12">
        <v>0.21536120093250374</v>
      </c>
      <c r="K35" s="12">
        <v>0.16173472637519543</v>
      </c>
    </row>
    <row r="36" spans="1:11" x14ac:dyDescent="0.25">
      <c r="A36" s="18" t="s">
        <v>177</v>
      </c>
      <c r="B36" s="12" t="s">
        <v>139</v>
      </c>
      <c r="C36" s="12" t="s">
        <v>139</v>
      </c>
      <c r="D36" s="12" t="s">
        <v>139</v>
      </c>
      <c r="E36" s="12" t="s">
        <v>139</v>
      </c>
      <c r="F36" s="12" t="s">
        <v>139</v>
      </c>
      <c r="G36" s="12" t="s">
        <v>139</v>
      </c>
      <c r="H36" s="12" t="s">
        <v>139</v>
      </c>
      <c r="I36" s="12" t="s">
        <v>139</v>
      </c>
      <c r="J36" s="12" t="s">
        <v>139</v>
      </c>
      <c r="K36" s="12" t="s">
        <v>139</v>
      </c>
    </row>
    <row r="37" spans="1:11" x14ac:dyDescent="0.25">
      <c r="A37" s="18" t="s">
        <v>178</v>
      </c>
      <c r="B37" s="12" t="s">
        <v>139</v>
      </c>
      <c r="C37" s="12" t="s">
        <v>139</v>
      </c>
      <c r="D37" s="12" t="s">
        <v>139</v>
      </c>
      <c r="E37" s="12" t="s">
        <v>139</v>
      </c>
      <c r="F37" s="12" t="s">
        <v>139</v>
      </c>
      <c r="G37" s="12" t="s">
        <v>139</v>
      </c>
      <c r="H37" s="12" t="s">
        <v>139</v>
      </c>
      <c r="I37" s="12" t="s">
        <v>139</v>
      </c>
      <c r="J37" s="12" t="s">
        <v>139</v>
      </c>
      <c r="K37" s="12" t="s">
        <v>139</v>
      </c>
    </row>
    <row r="38" spans="1:11" x14ac:dyDescent="0.25">
      <c r="A38" s="18" t="s">
        <v>179</v>
      </c>
      <c r="B38" s="12" t="s">
        <v>139</v>
      </c>
      <c r="C38" s="12" t="s">
        <v>139</v>
      </c>
      <c r="D38" s="12" t="s">
        <v>139</v>
      </c>
      <c r="E38" s="12" t="s">
        <v>139</v>
      </c>
      <c r="F38" s="12" t="s">
        <v>139</v>
      </c>
      <c r="G38" s="12">
        <v>0.27681106693423002</v>
      </c>
      <c r="H38" s="12" t="s">
        <v>139</v>
      </c>
      <c r="I38" s="12" t="s">
        <v>139</v>
      </c>
      <c r="J38" s="12" t="s">
        <v>139</v>
      </c>
      <c r="K38" s="12" t="s">
        <v>139</v>
      </c>
    </row>
    <row r="39" spans="1:11" x14ac:dyDescent="0.25">
      <c r="A39" s="18" t="s">
        <v>180</v>
      </c>
      <c r="B39" s="12" t="s">
        <v>139</v>
      </c>
      <c r="C39" s="12">
        <v>0.35910632265345904</v>
      </c>
      <c r="D39" s="12" t="s">
        <v>139</v>
      </c>
      <c r="E39" s="12" t="s">
        <v>139</v>
      </c>
      <c r="F39" s="12" t="s">
        <v>139</v>
      </c>
      <c r="G39" s="12" t="s">
        <v>139</v>
      </c>
      <c r="H39" s="12" t="s">
        <v>139</v>
      </c>
      <c r="I39" s="12" t="s">
        <v>139</v>
      </c>
      <c r="J39" s="12" t="s">
        <v>139</v>
      </c>
      <c r="K39" s="12" t="s">
        <v>139</v>
      </c>
    </row>
    <row r="40" spans="1:11" x14ac:dyDescent="0.25">
      <c r="A40" s="18" t="s">
        <v>181</v>
      </c>
      <c r="B40" s="12" t="s">
        <v>139</v>
      </c>
      <c r="C40" s="12">
        <v>0.25685518518542644</v>
      </c>
      <c r="D40" s="12" t="s">
        <v>139</v>
      </c>
      <c r="E40" s="12" t="s">
        <v>139</v>
      </c>
      <c r="F40" s="12" t="s">
        <v>139</v>
      </c>
      <c r="G40" s="12" t="s">
        <v>139</v>
      </c>
      <c r="H40" s="12" t="s">
        <v>139</v>
      </c>
      <c r="I40" s="12" t="s">
        <v>139</v>
      </c>
      <c r="J40" s="12" t="s">
        <v>139</v>
      </c>
      <c r="K40" s="12" t="s">
        <v>139</v>
      </c>
    </row>
    <row r="41" spans="1:11" x14ac:dyDescent="0.25">
      <c r="A41" s="18" t="s">
        <v>182</v>
      </c>
      <c r="B41" s="12" t="s">
        <v>139</v>
      </c>
      <c r="C41" s="12" t="s">
        <v>139</v>
      </c>
      <c r="D41" s="12">
        <v>1.1713635064129038</v>
      </c>
      <c r="E41" s="12">
        <v>1.0863091687347279</v>
      </c>
      <c r="F41" s="12">
        <v>1.1935108614985768</v>
      </c>
      <c r="G41" s="12">
        <v>1.2317197945662435</v>
      </c>
      <c r="H41" s="12" t="s">
        <v>139</v>
      </c>
      <c r="I41" s="12">
        <v>2.4557036443660736</v>
      </c>
      <c r="J41" s="12">
        <v>3.5422698765751073</v>
      </c>
      <c r="K41" s="12">
        <v>3.3541217221930206</v>
      </c>
    </row>
    <row r="42" spans="1:11" x14ac:dyDescent="0.25">
      <c r="A42" s="18" t="s">
        <v>183</v>
      </c>
      <c r="B42" s="12">
        <v>0.41176319991579258</v>
      </c>
      <c r="C42" s="12" t="s">
        <v>139</v>
      </c>
      <c r="D42" s="12" t="s">
        <v>139</v>
      </c>
      <c r="E42" s="12" t="s">
        <v>139</v>
      </c>
      <c r="F42" s="12" t="s">
        <v>139</v>
      </c>
      <c r="G42" s="12" t="s">
        <v>139</v>
      </c>
      <c r="H42" s="12" t="s">
        <v>139</v>
      </c>
      <c r="I42" s="12" t="s">
        <v>139</v>
      </c>
      <c r="J42" s="12">
        <v>0.31570829740242656</v>
      </c>
      <c r="K42" s="12" t="s">
        <v>139</v>
      </c>
    </row>
    <row r="43" spans="1:11" x14ac:dyDescent="0.25">
      <c r="A43" s="17" t="s">
        <v>184</v>
      </c>
      <c r="B43" s="12">
        <v>0.17735892086397381</v>
      </c>
      <c r="C43" s="12">
        <v>0.18448198207461997</v>
      </c>
      <c r="D43" s="12">
        <v>8.8349879978884618E-2</v>
      </c>
      <c r="E43" s="12">
        <v>9.1006055904961233E-2</v>
      </c>
      <c r="F43" s="12">
        <v>9.3595204244692587E-2</v>
      </c>
      <c r="G43" s="12">
        <v>0.18875549555516222</v>
      </c>
      <c r="H43" s="12">
        <v>0.18494603733326714</v>
      </c>
      <c r="I43" s="12">
        <v>9.0420311412499385E-2</v>
      </c>
      <c r="J43" s="12">
        <v>8.9936006575553423E-2</v>
      </c>
      <c r="K43" s="12">
        <v>8.8075512076238302E-2</v>
      </c>
    </row>
    <row r="44" spans="1:11" x14ac:dyDescent="0.25">
      <c r="A44" s="18" t="s">
        <v>185</v>
      </c>
      <c r="B44" s="12" t="s">
        <v>139</v>
      </c>
      <c r="C44" s="12">
        <v>0.51969027640583354</v>
      </c>
      <c r="D44" s="12">
        <v>0.48802462768836102</v>
      </c>
      <c r="E44" s="12" t="s">
        <v>139</v>
      </c>
      <c r="F44" s="12">
        <v>0.51890631178472602</v>
      </c>
      <c r="G44" s="12">
        <v>1.1232183312418749</v>
      </c>
      <c r="H44" s="12" t="s">
        <v>139</v>
      </c>
      <c r="I44" s="12" t="s">
        <v>139</v>
      </c>
      <c r="J44" s="12">
        <v>0.51009184965116128</v>
      </c>
      <c r="K44" s="12" t="s">
        <v>139</v>
      </c>
    </row>
    <row r="45" spans="1:11" x14ac:dyDescent="0.25">
      <c r="A45" s="18" t="s">
        <v>186</v>
      </c>
      <c r="B45" s="12">
        <v>0.26573137059754121</v>
      </c>
      <c r="C45" s="12">
        <v>0.14173241848327561</v>
      </c>
      <c r="D45" s="12" t="s">
        <v>139</v>
      </c>
      <c r="E45" s="12">
        <v>0.14459710769627623</v>
      </c>
      <c r="F45" s="12" t="s">
        <v>139</v>
      </c>
      <c r="G45" s="12" t="s">
        <v>139</v>
      </c>
      <c r="H45" s="12">
        <v>0.14197374577151503</v>
      </c>
      <c r="I45" s="12">
        <v>0.13347010056154304</v>
      </c>
      <c r="J45" s="12" t="s">
        <v>139</v>
      </c>
      <c r="K45" s="12">
        <v>0.13345501135588153</v>
      </c>
    </row>
    <row r="46" spans="1:11" x14ac:dyDescent="0.25">
      <c r="A46" s="18" t="s">
        <v>187</v>
      </c>
      <c r="B46" s="12" t="s">
        <v>139</v>
      </c>
      <c r="C46" s="12" t="s">
        <v>139</v>
      </c>
      <c r="D46" s="12" t="s">
        <v>139</v>
      </c>
      <c r="E46" s="12" t="s">
        <v>139</v>
      </c>
      <c r="F46" s="12" t="s">
        <v>139</v>
      </c>
      <c r="G46" s="12" t="s">
        <v>139</v>
      </c>
      <c r="H46" s="12">
        <v>0.55556906777903226</v>
      </c>
      <c r="I46" s="12" t="s">
        <v>139</v>
      </c>
      <c r="J46" s="12" t="s">
        <v>139</v>
      </c>
      <c r="K46" s="12" t="s">
        <v>139</v>
      </c>
    </row>
    <row r="47" spans="1:11" x14ac:dyDescent="0.25">
      <c r="A47" s="17" t="s">
        <v>188</v>
      </c>
      <c r="B47" s="12">
        <v>9.8967976661382817</v>
      </c>
      <c r="C47" s="12">
        <v>7.9390877822199961</v>
      </c>
      <c r="D47" s="12">
        <v>6.5927680842859608</v>
      </c>
      <c r="E47" s="12">
        <v>8.1479373435724707</v>
      </c>
      <c r="F47" s="12">
        <v>7.875250222724782</v>
      </c>
      <c r="G47" s="12">
        <v>7.5160677074880935</v>
      </c>
      <c r="H47" s="12">
        <v>9.6418950484050754</v>
      </c>
      <c r="I47" s="12">
        <v>8.7385258679550013</v>
      </c>
      <c r="J47" s="12">
        <v>6.1790172709369173</v>
      </c>
      <c r="K47" s="12">
        <v>8.7130682528683074</v>
      </c>
    </row>
    <row r="48" spans="1:11" x14ac:dyDescent="0.25">
      <c r="A48" s="18" t="s">
        <v>189</v>
      </c>
      <c r="B48" s="12">
        <v>5.0702685636832427</v>
      </c>
      <c r="C48" s="12">
        <v>3.737295940622344</v>
      </c>
      <c r="D48" s="12">
        <v>3.6430348665632195</v>
      </c>
      <c r="E48" s="12">
        <v>3.3199549875610113</v>
      </c>
      <c r="F48" s="12">
        <v>4.9739795662538659</v>
      </c>
      <c r="G48" s="12">
        <v>2.9343655470743992</v>
      </c>
      <c r="H48" s="12">
        <v>4.4891016621961857</v>
      </c>
      <c r="I48" s="12">
        <v>3.9067930949643368</v>
      </c>
      <c r="J48" s="12">
        <v>1.5903458221266147</v>
      </c>
      <c r="K48" s="12">
        <v>2.2820215259413481</v>
      </c>
    </row>
    <row r="49" spans="1:11" x14ac:dyDescent="0.25">
      <c r="A49" s="18" t="s">
        <v>190</v>
      </c>
      <c r="B49" s="12">
        <v>8.9489157666728687</v>
      </c>
      <c r="C49" s="12">
        <v>3.9170232378083472</v>
      </c>
      <c r="D49" s="12">
        <v>4.4142873842275874</v>
      </c>
      <c r="E49" s="12">
        <v>5.7226562154774481</v>
      </c>
      <c r="F49" s="12">
        <v>4.7681160685175712</v>
      </c>
      <c r="G49" s="12">
        <v>5.8830286638384832</v>
      </c>
      <c r="H49" s="12">
        <v>4.9272047357123805</v>
      </c>
      <c r="I49" s="12">
        <v>7.9220954809186077</v>
      </c>
      <c r="J49" s="12">
        <v>1.8826486453024833</v>
      </c>
      <c r="K49" s="12">
        <v>3.5529536385473892</v>
      </c>
    </row>
    <row r="50" spans="1:11" x14ac:dyDescent="0.25">
      <c r="A50" s="18" t="s">
        <v>191</v>
      </c>
      <c r="B50" s="12">
        <v>16.292954272481051</v>
      </c>
      <c r="C50" s="12">
        <v>14.233364534675411</v>
      </c>
      <c r="D50" s="12">
        <v>10.678806860363478</v>
      </c>
      <c r="E50" s="12">
        <v>14.235406652983984</v>
      </c>
      <c r="F50" s="12">
        <v>13.264798671342898</v>
      </c>
      <c r="G50" s="12">
        <v>12.911926769807184</v>
      </c>
      <c r="H50" s="12">
        <v>18.044538675742089</v>
      </c>
      <c r="I50" s="12">
        <v>14.574532832549751</v>
      </c>
      <c r="J50" s="12">
        <v>12.607408183648177</v>
      </c>
      <c r="K50" s="12">
        <v>16.701651737239985</v>
      </c>
    </row>
    <row r="51" spans="1:11" x14ac:dyDescent="0.25">
      <c r="A51" s="18" t="s">
        <v>192</v>
      </c>
      <c r="B51" s="12" t="s">
        <v>139</v>
      </c>
      <c r="C51" s="12" t="s">
        <v>139</v>
      </c>
      <c r="D51" s="12">
        <v>0.77689588051276692</v>
      </c>
      <c r="E51" s="12" t="s">
        <v>139</v>
      </c>
      <c r="F51" s="12" t="s">
        <v>139</v>
      </c>
      <c r="G51" s="12">
        <v>0.7081596390448871</v>
      </c>
      <c r="H51" s="12" t="s">
        <v>139</v>
      </c>
      <c r="I51" s="12">
        <v>0.62730468199906297</v>
      </c>
      <c r="J51" s="12">
        <v>0.58946823900793122</v>
      </c>
      <c r="K51" s="12">
        <v>0.58122467045360859</v>
      </c>
    </row>
    <row r="52" spans="1:11" x14ac:dyDescent="0.25">
      <c r="A52" s="17" t="s">
        <v>193</v>
      </c>
      <c r="B52" s="12">
        <v>3.8436196995284564</v>
      </c>
      <c r="C52" s="12">
        <v>4.9683892955280751</v>
      </c>
      <c r="D52" s="12">
        <v>3.4992886251992603</v>
      </c>
      <c r="E52" s="12">
        <v>3.0389978476018649</v>
      </c>
      <c r="F52" s="12">
        <v>3.381649142722702</v>
      </c>
      <c r="G52" s="12">
        <v>2.2882774122759737</v>
      </c>
      <c r="H52" s="12">
        <v>3.5412942792724387</v>
      </c>
      <c r="I52" s="12">
        <v>3.4672604378243661</v>
      </c>
      <c r="J52" s="12">
        <v>4.1326021655297369</v>
      </c>
      <c r="K52" s="12">
        <v>3.7447722392543148</v>
      </c>
    </row>
    <row r="53" spans="1:11" x14ac:dyDescent="0.25">
      <c r="A53" s="18" t="s">
        <v>194</v>
      </c>
      <c r="B53" s="12">
        <v>0.37273906221957498</v>
      </c>
      <c r="C53" s="12">
        <v>0.71432576431756345</v>
      </c>
      <c r="D53" s="12">
        <v>0.36135241764919707</v>
      </c>
      <c r="E53" s="12" t="s">
        <v>139</v>
      </c>
      <c r="F53" s="12" t="s">
        <v>139</v>
      </c>
      <c r="G53" s="12">
        <v>0.36942066588006195</v>
      </c>
      <c r="H53" s="12" t="s">
        <v>139</v>
      </c>
      <c r="I53" s="12">
        <v>0.70584096668781759</v>
      </c>
      <c r="J53" s="12" t="s">
        <v>139</v>
      </c>
      <c r="K53" s="12">
        <v>0.71113543123092704</v>
      </c>
    </row>
    <row r="54" spans="1:11" x14ac:dyDescent="0.25">
      <c r="A54" s="18" t="s">
        <v>195</v>
      </c>
      <c r="B54" s="12">
        <v>6.6830560901438245</v>
      </c>
      <c r="C54" s="12">
        <v>10.932509617385021</v>
      </c>
      <c r="D54" s="12">
        <v>4.2491655069508329</v>
      </c>
      <c r="E54" s="12">
        <v>3.6209788099901323</v>
      </c>
      <c r="F54" s="12">
        <v>4.6744622832399756</v>
      </c>
      <c r="G54" s="12">
        <v>4.6540594585051851</v>
      </c>
      <c r="H54" s="12">
        <v>4.3491164955923303</v>
      </c>
      <c r="I54" s="12">
        <v>8.0457502646594197</v>
      </c>
      <c r="J54" s="12">
        <v>6.2224674515069482</v>
      </c>
      <c r="K54" s="12">
        <v>5.4809391418082614</v>
      </c>
    </row>
    <row r="55" spans="1:11" x14ac:dyDescent="0.25">
      <c r="A55" s="18" t="s">
        <v>196</v>
      </c>
      <c r="B55" s="12" t="s">
        <v>139</v>
      </c>
      <c r="C55" s="12">
        <v>0.49785331793886273</v>
      </c>
      <c r="D55" s="12">
        <v>1.4803104034523773</v>
      </c>
      <c r="E55" s="12" t="s">
        <v>139</v>
      </c>
      <c r="F55" s="12">
        <v>1.4806396973161224</v>
      </c>
      <c r="G55" s="12">
        <v>0.50853237462858891</v>
      </c>
      <c r="H55" s="12">
        <v>0.52805092679677768</v>
      </c>
      <c r="I55" s="12">
        <v>0.53864445472881572</v>
      </c>
      <c r="J55" s="12">
        <v>1.6034495895908152</v>
      </c>
      <c r="K55" s="12">
        <v>0.57128062222499809</v>
      </c>
    </row>
    <row r="56" spans="1:11" x14ac:dyDescent="0.25">
      <c r="A56" s="18" t="s">
        <v>197</v>
      </c>
      <c r="B56" s="12">
        <v>15.750276401671256</v>
      </c>
      <c r="C56" s="12">
        <v>12.417662186827712</v>
      </c>
      <c r="D56" s="12">
        <v>14.26574616266584</v>
      </c>
      <c r="E56" s="12">
        <v>6.7467662423858936</v>
      </c>
      <c r="F56" s="12">
        <v>6.8394325290631599</v>
      </c>
      <c r="G56" s="12">
        <v>5.984020688641694</v>
      </c>
      <c r="H56" s="12">
        <v>14.42328101524344</v>
      </c>
      <c r="I56" s="12">
        <v>7.5587503872608668</v>
      </c>
      <c r="J56" s="12">
        <v>10.436028572817348</v>
      </c>
      <c r="K56" s="12">
        <v>9.4407865689862476</v>
      </c>
    </row>
    <row r="57" spans="1:11" x14ac:dyDescent="0.25">
      <c r="A57" s="18" t="s">
        <v>198</v>
      </c>
      <c r="B57" s="12" t="s">
        <v>139</v>
      </c>
      <c r="C57" s="12">
        <v>1.6584337066378412</v>
      </c>
      <c r="D57" s="12" t="s">
        <v>139</v>
      </c>
      <c r="E57" s="12" t="s">
        <v>139</v>
      </c>
      <c r="F57" s="12">
        <v>0.53077388003887371</v>
      </c>
      <c r="G57" s="12" t="s">
        <v>139</v>
      </c>
      <c r="H57" s="12" t="s">
        <v>139</v>
      </c>
      <c r="I57" s="12" t="s">
        <v>139</v>
      </c>
      <c r="J57" s="12" t="s">
        <v>139</v>
      </c>
      <c r="K57" s="12" t="s">
        <v>139</v>
      </c>
    </row>
    <row r="58" spans="1:11" x14ac:dyDescent="0.25">
      <c r="A58" s="18" t="s">
        <v>199</v>
      </c>
      <c r="B58" s="12">
        <v>5.8591027066683026</v>
      </c>
      <c r="C58" s="12">
        <v>8.2187724983122799</v>
      </c>
      <c r="D58" s="12">
        <v>5.6772258306460577</v>
      </c>
      <c r="E58" s="12">
        <v>9.7082947621649751</v>
      </c>
      <c r="F58" s="12">
        <v>8.7608288461884882</v>
      </c>
      <c r="G58" s="12">
        <v>4.1385384072672871</v>
      </c>
      <c r="H58" s="12">
        <v>8.0676364734503601</v>
      </c>
      <c r="I58" s="12">
        <v>6.3817231964932315</v>
      </c>
      <c r="J58" s="12">
        <v>9.375656970580371</v>
      </c>
      <c r="K58" s="12">
        <v>8.4112043183236302</v>
      </c>
    </row>
    <row r="59" spans="1:11" x14ac:dyDescent="0.25">
      <c r="A59" s="15" t="s">
        <v>137</v>
      </c>
      <c r="B59" s="12">
        <v>1.8056064339907474</v>
      </c>
      <c r="C59" s="12">
        <v>1.5970178136064148</v>
      </c>
      <c r="D59" s="12">
        <v>1.3114397075639876</v>
      </c>
      <c r="E59" s="12">
        <v>1.4107440621607596</v>
      </c>
      <c r="F59" s="12">
        <v>1.5521164410614476</v>
      </c>
      <c r="G59" s="12">
        <v>1.2491653015439832</v>
      </c>
      <c r="H59" s="12">
        <v>1.5551643538227475</v>
      </c>
      <c r="I59" s="12">
        <v>1.4046553231365595</v>
      </c>
      <c r="J59" s="12">
        <v>1.2762593758339094</v>
      </c>
      <c r="K59" s="12">
        <v>1.4168786491349095</v>
      </c>
    </row>
  </sheetData>
  <hyperlinks>
    <hyperlink ref="A2" location="'Cover page'!A1" display="Return to Cover page" xr:uid="{B3FCEBF8-C959-4126-B667-BA1F9C346DE2}"/>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0FD51-8396-47BC-A60B-7E7B7642AD02}">
  <dimension ref="A1:K74"/>
  <sheetViews>
    <sheetView zoomScale="85" zoomScaleNormal="85" workbookViewId="0">
      <selection activeCell="B2" sqref="B2"/>
    </sheetView>
  </sheetViews>
  <sheetFormatPr defaultRowHeight="15" x14ac:dyDescent="0.25"/>
  <cols>
    <col min="1" max="1" width="78.4257812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page'!$A$27</f>
        <v>Table 3.1. Fatalities (count) by Mechanism (TOOCS Sub major group),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200</v>
      </c>
      <c r="B8" s="14">
        <v>26</v>
      </c>
      <c r="C8" s="14">
        <v>29</v>
      </c>
      <c r="D8" s="14">
        <v>17</v>
      </c>
      <c r="E8" s="14">
        <v>21</v>
      </c>
      <c r="F8" s="14">
        <v>25</v>
      </c>
      <c r="G8" s="14">
        <v>22</v>
      </c>
      <c r="H8" s="14">
        <v>18</v>
      </c>
      <c r="I8" s="14">
        <v>31</v>
      </c>
      <c r="J8" s="14">
        <v>25</v>
      </c>
      <c r="K8" s="14">
        <v>29</v>
      </c>
    </row>
    <row r="9" spans="1:11" x14ac:dyDescent="0.25">
      <c r="A9" s="18" t="s">
        <v>201</v>
      </c>
      <c r="B9" s="14">
        <v>26</v>
      </c>
      <c r="C9" s="14">
        <v>28</v>
      </c>
      <c r="D9" s="14">
        <v>17</v>
      </c>
      <c r="E9" s="14">
        <v>21</v>
      </c>
      <c r="F9" s="14">
        <v>24</v>
      </c>
      <c r="G9" s="14">
        <v>19</v>
      </c>
      <c r="H9" s="14">
        <v>17</v>
      </c>
      <c r="I9" s="14">
        <v>30</v>
      </c>
      <c r="J9" s="14">
        <v>24</v>
      </c>
      <c r="K9" s="14">
        <v>28</v>
      </c>
    </row>
    <row r="10" spans="1:11" x14ac:dyDescent="0.25">
      <c r="A10" s="18" t="s">
        <v>202</v>
      </c>
      <c r="B10" s="14">
        <v>0</v>
      </c>
      <c r="C10" s="14">
        <v>1</v>
      </c>
      <c r="D10" s="14">
        <v>0</v>
      </c>
      <c r="E10" s="14">
        <v>0</v>
      </c>
      <c r="F10" s="14">
        <v>1</v>
      </c>
      <c r="G10" s="14">
        <v>3</v>
      </c>
      <c r="H10" s="14">
        <v>1</v>
      </c>
      <c r="I10" s="14">
        <v>1</v>
      </c>
      <c r="J10" s="14">
        <v>1</v>
      </c>
      <c r="K10" s="14">
        <v>1</v>
      </c>
    </row>
    <row r="11" spans="1:11" x14ac:dyDescent="0.25">
      <c r="A11" s="18" t="s">
        <v>203</v>
      </c>
      <c r="B11" s="14">
        <v>0</v>
      </c>
      <c r="C11" s="14">
        <v>0</v>
      </c>
      <c r="D11" s="14">
        <v>0</v>
      </c>
      <c r="E11" s="14">
        <v>0</v>
      </c>
      <c r="F11" s="14">
        <v>0</v>
      </c>
      <c r="G11" s="14">
        <v>0</v>
      </c>
      <c r="H11" s="14">
        <v>0</v>
      </c>
      <c r="I11" s="14">
        <v>0</v>
      </c>
      <c r="J11" s="14">
        <v>0</v>
      </c>
      <c r="K11" s="14">
        <v>0</v>
      </c>
    </row>
    <row r="12" spans="1:11" x14ac:dyDescent="0.25">
      <c r="A12" s="17" t="s">
        <v>204</v>
      </c>
      <c r="B12" s="14">
        <v>2</v>
      </c>
      <c r="C12" s="14">
        <v>0</v>
      </c>
      <c r="D12" s="14">
        <v>1</v>
      </c>
      <c r="E12" s="14">
        <v>3</v>
      </c>
      <c r="F12" s="14">
        <v>1</v>
      </c>
      <c r="G12" s="14">
        <v>1</v>
      </c>
      <c r="H12" s="14">
        <v>2</v>
      </c>
      <c r="I12" s="14">
        <v>0</v>
      </c>
      <c r="J12" s="14">
        <v>0</v>
      </c>
      <c r="K12" s="14">
        <v>1</v>
      </c>
    </row>
    <row r="13" spans="1:11" x14ac:dyDescent="0.25">
      <c r="A13" s="18" t="s">
        <v>205</v>
      </c>
      <c r="B13" s="14">
        <v>1</v>
      </c>
      <c r="C13" s="14">
        <v>0</v>
      </c>
      <c r="D13" s="14">
        <v>1</v>
      </c>
      <c r="E13" s="14">
        <v>3</v>
      </c>
      <c r="F13" s="14">
        <v>0</v>
      </c>
      <c r="G13" s="14">
        <v>0</v>
      </c>
      <c r="H13" s="14">
        <v>1</v>
      </c>
      <c r="I13" s="14">
        <v>0</v>
      </c>
      <c r="J13" s="14">
        <v>0</v>
      </c>
      <c r="K13" s="14">
        <v>1</v>
      </c>
    </row>
    <row r="14" spans="1:11" x14ac:dyDescent="0.25">
      <c r="A14" s="18" t="s">
        <v>206</v>
      </c>
      <c r="B14" s="14">
        <v>1</v>
      </c>
      <c r="C14" s="14">
        <v>0</v>
      </c>
      <c r="D14" s="14">
        <v>0</v>
      </c>
      <c r="E14" s="14">
        <v>0</v>
      </c>
      <c r="F14" s="14">
        <v>1</v>
      </c>
      <c r="G14" s="14">
        <v>1</v>
      </c>
      <c r="H14" s="14">
        <v>1</v>
      </c>
      <c r="I14" s="14">
        <v>0</v>
      </c>
      <c r="J14" s="14">
        <v>0</v>
      </c>
      <c r="K14" s="14">
        <v>0</v>
      </c>
    </row>
    <row r="15" spans="1:11" x14ac:dyDescent="0.25">
      <c r="A15" s="18" t="s">
        <v>207</v>
      </c>
      <c r="B15" s="14">
        <v>0</v>
      </c>
      <c r="C15" s="14">
        <v>0</v>
      </c>
      <c r="D15" s="14">
        <v>0</v>
      </c>
      <c r="E15" s="14">
        <v>0</v>
      </c>
      <c r="F15" s="14">
        <v>0</v>
      </c>
      <c r="G15" s="14">
        <v>0</v>
      </c>
      <c r="H15" s="14">
        <v>0</v>
      </c>
      <c r="I15" s="14">
        <v>0</v>
      </c>
      <c r="J15" s="14">
        <v>0</v>
      </c>
      <c r="K15" s="14">
        <v>0</v>
      </c>
    </row>
    <row r="16" spans="1:11" x14ac:dyDescent="0.25">
      <c r="A16" s="17" t="s">
        <v>208</v>
      </c>
      <c r="B16" s="14">
        <v>57</v>
      </c>
      <c r="C16" s="14">
        <v>68</v>
      </c>
      <c r="D16" s="14">
        <v>56</v>
      </c>
      <c r="E16" s="14">
        <v>59</v>
      </c>
      <c r="F16" s="14">
        <v>70</v>
      </c>
      <c r="G16" s="14">
        <v>62</v>
      </c>
      <c r="H16" s="14">
        <v>68</v>
      </c>
      <c r="I16" s="14">
        <v>57</v>
      </c>
      <c r="J16" s="14">
        <v>55</v>
      </c>
      <c r="K16" s="14">
        <v>66</v>
      </c>
    </row>
    <row r="17" spans="1:11" x14ac:dyDescent="0.25">
      <c r="A17" s="18" t="s">
        <v>209</v>
      </c>
      <c r="B17" s="14">
        <v>17</v>
      </c>
      <c r="C17" s="14">
        <v>15</v>
      </c>
      <c r="D17" s="14">
        <v>15</v>
      </c>
      <c r="E17" s="14">
        <v>22</v>
      </c>
      <c r="F17" s="14">
        <v>17</v>
      </c>
      <c r="G17" s="14">
        <v>16</v>
      </c>
      <c r="H17" s="14">
        <v>16</v>
      </c>
      <c r="I17" s="14">
        <v>12</v>
      </c>
      <c r="J17" s="14">
        <v>13</v>
      </c>
      <c r="K17" s="14">
        <v>21</v>
      </c>
    </row>
    <row r="18" spans="1:11" x14ac:dyDescent="0.25">
      <c r="A18" s="18" t="s">
        <v>210</v>
      </c>
      <c r="B18" s="14">
        <v>1</v>
      </c>
      <c r="C18" s="14">
        <v>0</v>
      </c>
      <c r="D18" s="14">
        <v>0</v>
      </c>
      <c r="E18" s="14">
        <v>0</v>
      </c>
      <c r="F18" s="14">
        <v>2</v>
      </c>
      <c r="G18" s="14">
        <v>1</v>
      </c>
      <c r="H18" s="14">
        <v>1</v>
      </c>
      <c r="I18" s="14">
        <v>0</v>
      </c>
      <c r="J18" s="14">
        <v>0</v>
      </c>
      <c r="K18" s="14">
        <v>0</v>
      </c>
    </row>
    <row r="19" spans="1:11" x14ac:dyDescent="0.25">
      <c r="A19" s="18" t="s">
        <v>211</v>
      </c>
      <c r="B19" s="14">
        <v>3</v>
      </c>
      <c r="C19" s="14">
        <v>3</v>
      </c>
      <c r="D19" s="14">
        <v>1</v>
      </c>
      <c r="E19" s="14">
        <v>0</v>
      </c>
      <c r="F19" s="14">
        <v>3</v>
      </c>
      <c r="G19" s="14">
        <v>2</v>
      </c>
      <c r="H19" s="14">
        <v>2</v>
      </c>
      <c r="I19" s="14">
        <v>0</v>
      </c>
      <c r="J19" s="14">
        <v>3</v>
      </c>
      <c r="K19" s="14">
        <v>6</v>
      </c>
    </row>
    <row r="20" spans="1:11" x14ac:dyDescent="0.25">
      <c r="A20" s="18" t="s">
        <v>212</v>
      </c>
      <c r="B20" s="14">
        <v>0</v>
      </c>
      <c r="C20" s="14">
        <v>0</v>
      </c>
      <c r="D20" s="14">
        <v>0</v>
      </c>
      <c r="E20" s="14">
        <v>0</v>
      </c>
      <c r="F20" s="14">
        <v>0</v>
      </c>
      <c r="G20" s="14">
        <v>0</v>
      </c>
      <c r="H20" s="14">
        <v>0</v>
      </c>
      <c r="I20" s="14">
        <v>0</v>
      </c>
      <c r="J20" s="14">
        <v>0</v>
      </c>
      <c r="K20" s="14">
        <v>0</v>
      </c>
    </row>
    <row r="21" spans="1:11" x14ac:dyDescent="0.25">
      <c r="A21" s="18" t="s">
        <v>213</v>
      </c>
      <c r="B21" s="14">
        <v>8</v>
      </c>
      <c r="C21" s="14">
        <v>3</v>
      </c>
      <c r="D21" s="14">
        <v>7</v>
      </c>
      <c r="E21" s="14">
        <v>10</v>
      </c>
      <c r="F21" s="14">
        <v>12</v>
      </c>
      <c r="G21" s="14">
        <v>11</v>
      </c>
      <c r="H21" s="14">
        <v>10</v>
      </c>
      <c r="I21" s="14">
        <v>8</v>
      </c>
      <c r="J21" s="14">
        <v>10</v>
      </c>
      <c r="K21" s="14">
        <v>5</v>
      </c>
    </row>
    <row r="22" spans="1:11" x14ac:dyDescent="0.25">
      <c r="A22" s="18" t="s">
        <v>214</v>
      </c>
      <c r="B22" s="14">
        <v>4</v>
      </c>
      <c r="C22" s="14">
        <v>10</v>
      </c>
      <c r="D22" s="14">
        <v>8</v>
      </c>
      <c r="E22" s="14">
        <v>10</v>
      </c>
      <c r="F22" s="14">
        <v>11</v>
      </c>
      <c r="G22" s="14">
        <v>7</v>
      </c>
      <c r="H22" s="14">
        <v>11</v>
      </c>
      <c r="I22" s="14">
        <v>7</v>
      </c>
      <c r="J22" s="14">
        <v>10</v>
      </c>
      <c r="K22" s="14">
        <v>12</v>
      </c>
    </row>
    <row r="23" spans="1:11" x14ac:dyDescent="0.25">
      <c r="A23" s="18" t="s">
        <v>215</v>
      </c>
      <c r="B23" s="14">
        <v>0</v>
      </c>
      <c r="C23" s="14">
        <v>0</v>
      </c>
      <c r="D23" s="14">
        <v>0</v>
      </c>
      <c r="E23" s="14">
        <v>0</v>
      </c>
      <c r="F23" s="14">
        <v>0</v>
      </c>
      <c r="G23" s="14">
        <v>0</v>
      </c>
      <c r="H23" s="14">
        <v>0</v>
      </c>
      <c r="I23" s="14">
        <v>0</v>
      </c>
      <c r="J23" s="14">
        <v>0</v>
      </c>
      <c r="K23" s="14">
        <v>0</v>
      </c>
    </row>
    <row r="24" spans="1:11" x14ac:dyDescent="0.25">
      <c r="A24" s="18" t="s">
        <v>216</v>
      </c>
      <c r="B24" s="14">
        <v>20</v>
      </c>
      <c r="C24" s="14">
        <v>35</v>
      </c>
      <c r="D24" s="14">
        <v>25</v>
      </c>
      <c r="E24" s="14">
        <v>14</v>
      </c>
      <c r="F24" s="14">
        <v>25</v>
      </c>
      <c r="G24" s="14">
        <v>24</v>
      </c>
      <c r="H24" s="14">
        <v>26</v>
      </c>
      <c r="I24" s="14">
        <v>23</v>
      </c>
      <c r="J24" s="14">
        <v>17</v>
      </c>
      <c r="K24" s="14">
        <v>15</v>
      </c>
    </row>
    <row r="25" spans="1:11" x14ac:dyDescent="0.25">
      <c r="A25" s="18" t="s">
        <v>217</v>
      </c>
      <c r="B25" s="14">
        <v>4</v>
      </c>
      <c r="C25" s="14">
        <v>2</v>
      </c>
      <c r="D25" s="14">
        <v>0</v>
      </c>
      <c r="E25" s="14">
        <v>3</v>
      </c>
      <c r="F25" s="14">
        <v>0</v>
      </c>
      <c r="G25" s="14">
        <v>1</v>
      </c>
      <c r="H25" s="14">
        <v>2</v>
      </c>
      <c r="I25" s="14">
        <v>7</v>
      </c>
      <c r="J25" s="14">
        <v>2</v>
      </c>
      <c r="K25" s="14">
        <v>7</v>
      </c>
    </row>
    <row r="26" spans="1:11" x14ac:dyDescent="0.25">
      <c r="A26" s="17" t="s">
        <v>218</v>
      </c>
      <c r="B26" s="14">
        <v>2</v>
      </c>
      <c r="C26" s="14">
        <v>0</v>
      </c>
      <c r="D26" s="14">
        <v>4</v>
      </c>
      <c r="E26" s="14">
        <v>2</v>
      </c>
      <c r="F26" s="14">
        <v>1</v>
      </c>
      <c r="G26" s="14">
        <v>1</v>
      </c>
      <c r="H26" s="14">
        <v>1</v>
      </c>
      <c r="I26" s="14">
        <v>3</v>
      </c>
      <c r="J26" s="14">
        <v>1</v>
      </c>
      <c r="K26" s="14">
        <v>5</v>
      </c>
    </row>
    <row r="27" spans="1:11" x14ac:dyDescent="0.25">
      <c r="A27" s="18" t="s">
        <v>219</v>
      </c>
      <c r="B27" s="14">
        <v>0</v>
      </c>
      <c r="C27" s="14">
        <v>0</v>
      </c>
      <c r="D27" s="14">
        <v>0</v>
      </c>
      <c r="E27" s="14">
        <v>0</v>
      </c>
      <c r="F27" s="14">
        <v>0</v>
      </c>
      <c r="G27" s="14">
        <v>0</v>
      </c>
      <c r="H27" s="14">
        <v>0</v>
      </c>
      <c r="I27" s="14">
        <v>0</v>
      </c>
      <c r="J27" s="14">
        <v>0</v>
      </c>
      <c r="K27" s="14">
        <v>0</v>
      </c>
    </row>
    <row r="28" spans="1:11" x14ac:dyDescent="0.25">
      <c r="A28" s="18" t="s">
        <v>220</v>
      </c>
      <c r="B28" s="14">
        <v>0</v>
      </c>
      <c r="C28" s="14">
        <v>0</v>
      </c>
      <c r="D28" s="14">
        <v>0</v>
      </c>
      <c r="E28" s="14">
        <v>0</v>
      </c>
      <c r="F28" s="14">
        <v>0</v>
      </c>
      <c r="G28" s="14">
        <v>0</v>
      </c>
      <c r="H28" s="14">
        <v>0</v>
      </c>
      <c r="I28" s="14">
        <v>0</v>
      </c>
      <c r="J28" s="14">
        <v>0</v>
      </c>
      <c r="K28" s="14">
        <v>0</v>
      </c>
    </row>
    <row r="29" spans="1:11" x14ac:dyDescent="0.25">
      <c r="A29" s="18" t="s">
        <v>221</v>
      </c>
      <c r="B29" s="14">
        <v>2</v>
      </c>
      <c r="C29" s="14">
        <v>0</v>
      </c>
      <c r="D29" s="14">
        <v>4</v>
      </c>
      <c r="E29" s="14">
        <v>2</v>
      </c>
      <c r="F29" s="14">
        <v>1</v>
      </c>
      <c r="G29" s="14">
        <v>1</v>
      </c>
      <c r="H29" s="14">
        <v>1</v>
      </c>
      <c r="I29" s="14">
        <v>3</v>
      </c>
      <c r="J29" s="14">
        <v>1</v>
      </c>
      <c r="K29" s="14">
        <v>5</v>
      </c>
    </row>
    <row r="30" spans="1:11" x14ac:dyDescent="0.25">
      <c r="A30" s="18" t="s">
        <v>222</v>
      </c>
      <c r="B30" s="14">
        <v>0</v>
      </c>
      <c r="C30" s="14">
        <v>0</v>
      </c>
      <c r="D30" s="14">
        <v>0</v>
      </c>
      <c r="E30" s="14">
        <v>0</v>
      </c>
      <c r="F30" s="14">
        <v>0</v>
      </c>
      <c r="G30" s="14">
        <v>0</v>
      </c>
      <c r="H30" s="14">
        <v>0</v>
      </c>
      <c r="I30" s="14">
        <v>0</v>
      </c>
      <c r="J30" s="14">
        <v>0</v>
      </c>
      <c r="K30" s="14">
        <v>0</v>
      </c>
    </row>
    <row r="31" spans="1:11" x14ac:dyDescent="0.25">
      <c r="A31" s="17" t="s">
        <v>223</v>
      </c>
      <c r="B31" s="14">
        <v>0</v>
      </c>
      <c r="C31" s="14">
        <v>0</v>
      </c>
      <c r="D31" s="14">
        <v>0</v>
      </c>
      <c r="E31" s="14">
        <v>0</v>
      </c>
      <c r="F31" s="14">
        <v>0</v>
      </c>
      <c r="G31" s="14">
        <v>0</v>
      </c>
      <c r="H31" s="14">
        <v>0</v>
      </c>
      <c r="I31" s="14">
        <v>0</v>
      </c>
      <c r="J31" s="14">
        <v>0</v>
      </c>
      <c r="K31" s="14">
        <v>0</v>
      </c>
    </row>
    <row r="32" spans="1:11" x14ac:dyDescent="0.25">
      <c r="A32" s="18" t="s">
        <v>224</v>
      </c>
      <c r="B32" s="14">
        <v>0</v>
      </c>
      <c r="C32" s="14">
        <v>0</v>
      </c>
      <c r="D32" s="14">
        <v>0</v>
      </c>
      <c r="E32" s="14">
        <v>0</v>
      </c>
      <c r="F32" s="14">
        <v>0</v>
      </c>
      <c r="G32" s="14">
        <v>0</v>
      </c>
      <c r="H32" s="14">
        <v>0</v>
      </c>
      <c r="I32" s="14">
        <v>0</v>
      </c>
      <c r="J32" s="14">
        <v>0</v>
      </c>
      <c r="K32" s="14">
        <v>0</v>
      </c>
    </row>
    <row r="33" spans="1:11" x14ac:dyDescent="0.25">
      <c r="A33" s="18" t="s">
        <v>225</v>
      </c>
      <c r="B33" s="14">
        <v>0</v>
      </c>
      <c r="C33" s="14">
        <v>0</v>
      </c>
      <c r="D33" s="14">
        <v>0</v>
      </c>
      <c r="E33" s="14">
        <v>0</v>
      </c>
      <c r="F33" s="14">
        <v>0</v>
      </c>
      <c r="G33" s="14">
        <v>0</v>
      </c>
      <c r="H33" s="14">
        <v>0</v>
      </c>
      <c r="I33" s="14">
        <v>0</v>
      </c>
      <c r="J33" s="14">
        <v>0</v>
      </c>
      <c r="K33" s="14">
        <v>0</v>
      </c>
    </row>
    <row r="34" spans="1:11" x14ac:dyDescent="0.25">
      <c r="A34" s="18" t="s">
        <v>226</v>
      </c>
      <c r="B34" s="14">
        <v>0</v>
      </c>
      <c r="C34" s="14">
        <v>0</v>
      </c>
      <c r="D34" s="14">
        <v>0</v>
      </c>
      <c r="E34" s="14">
        <v>0</v>
      </c>
      <c r="F34" s="14">
        <v>0</v>
      </c>
      <c r="G34" s="14">
        <v>0</v>
      </c>
      <c r="H34" s="14">
        <v>0</v>
      </c>
      <c r="I34" s="14">
        <v>0</v>
      </c>
      <c r="J34" s="14">
        <v>0</v>
      </c>
      <c r="K34" s="14">
        <v>0</v>
      </c>
    </row>
    <row r="35" spans="1:11" x14ac:dyDescent="0.25">
      <c r="A35" s="18" t="s">
        <v>227</v>
      </c>
      <c r="B35" s="14">
        <v>0</v>
      </c>
      <c r="C35" s="14">
        <v>0</v>
      </c>
      <c r="D35" s="14">
        <v>0</v>
      </c>
      <c r="E35" s="14">
        <v>0</v>
      </c>
      <c r="F35" s="14">
        <v>0</v>
      </c>
      <c r="G35" s="14">
        <v>0</v>
      </c>
      <c r="H35" s="14">
        <v>0</v>
      </c>
      <c r="I35" s="14">
        <v>0</v>
      </c>
      <c r="J35" s="14">
        <v>0</v>
      </c>
      <c r="K35" s="14">
        <v>0</v>
      </c>
    </row>
    <row r="36" spans="1:11" x14ac:dyDescent="0.25">
      <c r="A36" s="17" t="s">
        <v>228</v>
      </c>
      <c r="B36" s="14">
        <v>23</v>
      </c>
      <c r="C36" s="14">
        <v>20</v>
      </c>
      <c r="D36" s="14">
        <v>9</v>
      </c>
      <c r="E36" s="14">
        <v>16</v>
      </c>
      <c r="F36" s="14">
        <v>9</v>
      </c>
      <c r="G36" s="14">
        <v>15</v>
      </c>
      <c r="H36" s="14">
        <v>13</v>
      </c>
      <c r="I36" s="14">
        <v>16</v>
      </c>
      <c r="J36" s="14">
        <v>16</v>
      </c>
      <c r="K36" s="14">
        <v>14</v>
      </c>
    </row>
    <row r="37" spans="1:11" x14ac:dyDescent="0.25">
      <c r="A37" s="18" t="s">
        <v>229</v>
      </c>
      <c r="B37" s="14">
        <v>3</v>
      </c>
      <c r="C37" s="14">
        <v>3</v>
      </c>
      <c r="D37" s="14">
        <v>2</v>
      </c>
      <c r="E37" s="14">
        <v>2</v>
      </c>
      <c r="F37" s="14">
        <v>0</v>
      </c>
      <c r="G37" s="14">
        <v>0</v>
      </c>
      <c r="H37" s="14">
        <v>2</v>
      </c>
      <c r="I37" s="14">
        <v>4</v>
      </c>
      <c r="J37" s="14">
        <v>1</v>
      </c>
      <c r="K37" s="14">
        <v>2</v>
      </c>
    </row>
    <row r="38" spans="1:11" x14ac:dyDescent="0.25">
      <c r="A38" s="18" t="s">
        <v>230</v>
      </c>
      <c r="B38" s="14">
        <v>0</v>
      </c>
      <c r="C38" s="14">
        <v>0</v>
      </c>
      <c r="D38" s="14">
        <v>0</v>
      </c>
      <c r="E38" s="14">
        <v>0</v>
      </c>
      <c r="F38" s="14">
        <v>0</v>
      </c>
      <c r="G38" s="14">
        <v>0</v>
      </c>
      <c r="H38" s="14">
        <v>0</v>
      </c>
      <c r="I38" s="14">
        <v>0</v>
      </c>
      <c r="J38" s="14">
        <v>0</v>
      </c>
      <c r="K38" s="14">
        <v>0</v>
      </c>
    </row>
    <row r="39" spans="1:11" x14ac:dyDescent="0.25">
      <c r="A39" s="18" t="s">
        <v>231</v>
      </c>
      <c r="B39" s="14">
        <v>1</v>
      </c>
      <c r="C39" s="14">
        <v>2</v>
      </c>
      <c r="D39" s="14">
        <v>1</v>
      </c>
      <c r="E39" s="14">
        <v>0</v>
      </c>
      <c r="F39" s="14">
        <v>0</v>
      </c>
      <c r="G39" s="14">
        <v>3</v>
      </c>
      <c r="H39" s="14">
        <v>0</v>
      </c>
      <c r="I39" s="14">
        <v>1</v>
      </c>
      <c r="J39" s="14">
        <v>4</v>
      </c>
      <c r="K39" s="14">
        <v>1</v>
      </c>
    </row>
    <row r="40" spans="1:11" x14ac:dyDescent="0.25">
      <c r="A40" s="18" t="s">
        <v>232</v>
      </c>
      <c r="B40" s="14">
        <v>1</v>
      </c>
      <c r="C40" s="14">
        <v>0</v>
      </c>
      <c r="D40" s="14">
        <v>0</v>
      </c>
      <c r="E40" s="14">
        <v>0</v>
      </c>
      <c r="F40" s="14">
        <v>0</v>
      </c>
      <c r="G40" s="14">
        <v>0</v>
      </c>
      <c r="H40" s="14">
        <v>0</v>
      </c>
      <c r="I40" s="14">
        <v>0</v>
      </c>
      <c r="J40" s="14">
        <v>0</v>
      </c>
      <c r="K40" s="14">
        <v>0</v>
      </c>
    </row>
    <row r="41" spans="1:11" x14ac:dyDescent="0.25">
      <c r="A41" s="18" t="s">
        <v>233</v>
      </c>
      <c r="B41" s="14">
        <v>0</v>
      </c>
      <c r="C41" s="14">
        <v>0</v>
      </c>
      <c r="D41" s="14">
        <v>0</v>
      </c>
      <c r="E41" s="14">
        <v>0</v>
      </c>
      <c r="F41" s="14">
        <v>0</v>
      </c>
      <c r="G41" s="14">
        <v>0</v>
      </c>
      <c r="H41" s="14">
        <v>0</v>
      </c>
      <c r="I41" s="14">
        <v>0</v>
      </c>
      <c r="J41" s="14">
        <v>0</v>
      </c>
      <c r="K41" s="14">
        <v>0</v>
      </c>
    </row>
    <row r="42" spans="1:11" x14ac:dyDescent="0.25">
      <c r="A42" s="18" t="s">
        <v>234</v>
      </c>
      <c r="B42" s="14">
        <v>0</v>
      </c>
      <c r="C42" s="14">
        <v>0</v>
      </c>
      <c r="D42" s="14">
        <v>0</v>
      </c>
      <c r="E42" s="14">
        <v>0</v>
      </c>
      <c r="F42" s="14">
        <v>0</v>
      </c>
      <c r="G42" s="14">
        <v>0</v>
      </c>
      <c r="H42" s="14">
        <v>0</v>
      </c>
      <c r="I42" s="14">
        <v>0</v>
      </c>
      <c r="J42" s="14">
        <v>0</v>
      </c>
      <c r="K42" s="14">
        <v>0</v>
      </c>
    </row>
    <row r="43" spans="1:11" x14ac:dyDescent="0.25">
      <c r="A43" s="18" t="s">
        <v>235</v>
      </c>
      <c r="B43" s="14">
        <v>7</v>
      </c>
      <c r="C43" s="14">
        <v>5</v>
      </c>
      <c r="D43" s="14">
        <v>4</v>
      </c>
      <c r="E43" s="14">
        <v>8</v>
      </c>
      <c r="F43" s="14">
        <v>7</v>
      </c>
      <c r="G43" s="14">
        <v>7</v>
      </c>
      <c r="H43" s="14">
        <v>8</v>
      </c>
      <c r="I43" s="14">
        <v>9</v>
      </c>
      <c r="J43" s="14">
        <v>6</v>
      </c>
      <c r="K43" s="14">
        <v>6</v>
      </c>
    </row>
    <row r="44" spans="1:11" x14ac:dyDescent="0.25">
      <c r="A44" s="18" t="s">
        <v>236</v>
      </c>
      <c r="B44" s="14">
        <v>10</v>
      </c>
      <c r="C44" s="14">
        <v>8</v>
      </c>
      <c r="D44" s="14">
        <v>1</v>
      </c>
      <c r="E44" s="14">
        <v>6</v>
      </c>
      <c r="F44" s="14">
        <v>2</v>
      </c>
      <c r="G44" s="14">
        <v>4</v>
      </c>
      <c r="H44" s="14">
        <v>3</v>
      </c>
      <c r="I44" s="14">
        <v>1</v>
      </c>
      <c r="J44" s="14">
        <v>5</v>
      </c>
      <c r="K44" s="14">
        <v>5</v>
      </c>
    </row>
    <row r="45" spans="1:11" x14ac:dyDescent="0.25">
      <c r="A45" s="18" t="s">
        <v>237</v>
      </c>
      <c r="B45" s="14">
        <v>1</v>
      </c>
      <c r="C45" s="14">
        <v>2</v>
      </c>
      <c r="D45" s="14">
        <v>1</v>
      </c>
      <c r="E45" s="14">
        <v>0</v>
      </c>
      <c r="F45" s="14">
        <v>0</v>
      </c>
      <c r="G45" s="14">
        <v>1</v>
      </c>
      <c r="H45" s="14">
        <v>0</v>
      </c>
      <c r="I45" s="14">
        <v>1</v>
      </c>
      <c r="J45" s="14">
        <v>0</v>
      </c>
      <c r="K45" s="14">
        <v>0</v>
      </c>
    </row>
    <row r="46" spans="1:11" x14ac:dyDescent="0.25">
      <c r="A46" s="17" t="s">
        <v>238</v>
      </c>
      <c r="B46" s="14">
        <v>0</v>
      </c>
      <c r="C46" s="14">
        <v>3</v>
      </c>
      <c r="D46" s="14">
        <v>6</v>
      </c>
      <c r="E46" s="14">
        <v>1</v>
      </c>
      <c r="F46" s="14">
        <v>2</v>
      </c>
      <c r="G46" s="14">
        <v>0</v>
      </c>
      <c r="H46" s="14">
        <v>1</v>
      </c>
      <c r="I46" s="14">
        <v>0</v>
      </c>
      <c r="J46" s="14">
        <v>2</v>
      </c>
      <c r="K46" s="14">
        <v>3</v>
      </c>
    </row>
    <row r="47" spans="1:11" x14ac:dyDescent="0.25">
      <c r="A47" s="18" t="s">
        <v>239</v>
      </c>
      <c r="B47" s="14">
        <v>0</v>
      </c>
      <c r="C47" s="14">
        <v>0</v>
      </c>
      <c r="D47" s="14">
        <v>5</v>
      </c>
      <c r="E47" s="14">
        <v>0</v>
      </c>
      <c r="F47" s="14">
        <v>1</v>
      </c>
      <c r="G47" s="14">
        <v>0</v>
      </c>
      <c r="H47" s="14">
        <v>1</v>
      </c>
      <c r="I47" s="14">
        <v>0</v>
      </c>
      <c r="J47" s="14">
        <v>2</v>
      </c>
      <c r="K47" s="14">
        <v>3</v>
      </c>
    </row>
    <row r="48" spans="1:11" x14ac:dyDescent="0.25">
      <c r="A48" s="18" t="s">
        <v>240</v>
      </c>
      <c r="B48" s="14">
        <v>0</v>
      </c>
      <c r="C48" s="14">
        <v>0</v>
      </c>
      <c r="D48" s="14">
        <v>0</v>
      </c>
      <c r="E48" s="14">
        <v>0</v>
      </c>
      <c r="F48" s="14">
        <v>0</v>
      </c>
      <c r="G48" s="14">
        <v>0</v>
      </c>
      <c r="H48" s="14">
        <v>0</v>
      </c>
      <c r="I48" s="14">
        <v>0</v>
      </c>
      <c r="J48" s="14">
        <v>0</v>
      </c>
      <c r="K48" s="14">
        <v>0</v>
      </c>
    </row>
    <row r="49" spans="1:11" x14ac:dyDescent="0.25">
      <c r="A49" s="18" t="s">
        <v>241</v>
      </c>
      <c r="B49" s="14">
        <v>0</v>
      </c>
      <c r="C49" s="14">
        <v>3</v>
      </c>
      <c r="D49" s="14">
        <v>1</v>
      </c>
      <c r="E49" s="14">
        <v>1</v>
      </c>
      <c r="F49" s="14">
        <v>1</v>
      </c>
      <c r="G49" s="14">
        <v>0</v>
      </c>
      <c r="H49" s="14">
        <v>0</v>
      </c>
      <c r="I49" s="14">
        <v>0</v>
      </c>
      <c r="J49" s="14">
        <v>0</v>
      </c>
      <c r="K49" s="14">
        <v>0</v>
      </c>
    </row>
    <row r="50" spans="1:11" x14ac:dyDescent="0.25">
      <c r="A50" s="18" t="s">
        <v>242</v>
      </c>
      <c r="B50" s="14">
        <v>0</v>
      </c>
      <c r="C50" s="14">
        <v>0</v>
      </c>
      <c r="D50" s="14">
        <v>0</v>
      </c>
      <c r="E50" s="14">
        <v>0</v>
      </c>
      <c r="F50" s="14">
        <v>0</v>
      </c>
      <c r="G50" s="14">
        <v>0</v>
      </c>
      <c r="H50" s="14">
        <v>0</v>
      </c>
      <c r="I50" s="14">
        <v>0</v>
      </c>
      <c r="J50" s="14">
        <v>0</v>
      </c>
      <c r="K50" s="14">
        <v>0</v>
      </c>
    </row>
    <row r="51" spans="1:11" x14ac:dyDescent="0.25">
      <c r="A51" s="18" t="s">
        <v>243</v>
      </c>
      <c r="B51" s="14">
        <v>0</v>
      </c>
      <c r="C51" s="14">
        <v>0</v>
      </c>
      <c r="D51" s="14">
        <v>0</v>
      </c>
      <c r="E51" s="14">
        <v>0</v>
      </c>
      <c r="F51" s="14">
        <v>0</v>
      </c>
      <c r="G51" s="14">
        <v>0</v>
      </c>
      <c r="H51" s="14">
        <v>0</v>
      </c>
      <c r="I51" s="14">
        <v>0</v>
      </c>
      <c r="J51" s="14">
        <v>0</v>
      </c>
      <c r="K51" s="14">
        <v>0</v>
      </c>
    </row>
    <row r="52" spans="1:11" x14ac:dyDescent="0.25">
      <c r="A52" s="17" t="s">
        <v>244</v>
      </c>
      <c r="B52" s="14">
        <v>0</v>
      </c>
      <c r="C52" s="14">
        <v>0</v>
      </c>
      <c r="D52" s="14">
        <v>0</v>
      </c>
      <c r="E52" s="14">
        <v>0</v>
      </c>
      <c r="F52" s="14">
        <v>0</v>
      </c>
      <c r="G52" s="14">
        <v>0</v>
      </c>
      <c r="H52" s="14">
        <v>0</v>
      </c>
      <c r="I52" s="14">
        <v>0</v>
      </c>
      <c r="J52" s="14">
        <v>0</v>
      </c>
      <c r="K52" s="14">
        <v>1</v>
      </c>
    </row>
    <row r="53" spans="1:11" x14ac:dyDescent="0.25">
      <c r="A53" s="18" t="s">
        <v>245</v>
      </c>
      <c r="B53" s="14">
        <v>0</v>
      </c>
      <c r="C53" s="14">
        <v>0</v>
      </c>
      <c r="D53" s="14">
        <v>0</v>
      </c>
      <c r="E53" s="14">
        <v>0</v>
      </c>
      <c r="F53" s="14">
        <v>0</v>
      </c>
      <c r="G53" s="14">
        <v>0</v>
      </c>
      <c r="H53" s="14">
        <v>0</v>
      </c>
      <c r="I53" s="14">
        <v>0</v>
      </c>
      <c r="J53" s="14">
        <v>0</v>
      </c>
      <c r="K53" s="14">
        <v>0</v>
      </c>
    </row>
    <row r="54" spans="1:11" x14ac:dyDescent="0.25">
      <c r="A54" s="18" t="s">
        <v>246</v>
      </c>
      <c r="B54" s="14">
        <v>0</v>
      </c>
      <c r="C54" s="14">
        <v>0</v>
      </c>
      <c r="D54" s="14">
        <v>0</v>
      </c>
      <c r="E54" s="14">
        <v>0</v>
      </c>
      <c r="F54" s="14">
        <v>0</v>
      </c>
      <c r="G54" s="14">
        <v>0</v>
      </c>
      <c r="H54" s="14">
        <v>0</v>
      </c>
      <c r="I54" s="14">
        <v>0</v>
      </c>
      <c r="J54" s="14">
        <v>0</v>
      </c>
      <c r="K54" s="14">
        <v>0</v>
      </c>
    </row>
    <row r="55" spans="1:11" x14ac:dyDescent="0.25">
      <c r="A55" s="18" t="s">
        <v>247</v>
      </c>
      <c r="B55" s="14">
        <v>0</v>
      </c>
      <c r="C55" s="14">
        <v>0</v>
      </c>
      <c r="D55" s="14">
        <v>0</v>
      </c>
      <c r="E55" s="14">
        <v>0</v>
      </c>
      <c r="F55" s="14">
        <v>0</v>
      </c>
      <c r="G55" s="14">
        <v>0</v>
      </c>
      <c r="H55" s="14">
        <v>0</v>
      </c>
      <c r="I55" s="14">
        <v>0</v>
      </c>
      <c r="J55" s="14">
        <v>0</v>
      </c>
      <c r="K55" s="14">
        <v>1</v>
      </c>
    </row>
    <row r="56" spans="1:11" x14ac:dyDescent="0.25">
      <c r="A56" s="17" t="s">
        <v>248</v>
      </c>
      <c r="B56" s="14">
        <v>0</v>
      </c>
      <c r="C56" s="14">
        <v>0</v>
      </c>
      <c r="D56" s="14">
        <v>0</v>
      </c>
      <c r="E56" s="14">
        <v>0</v>
      </c>
      <c r="F56" s="14">
        <v>0</v>
      </c>
      <c r="G56" s="14">
        <v>0</v>
      </c>
      <c r="H56" s="14">
        <v>0</v>
      </c>
      <c r="I56" s="14">
        <v>0</v>
      </c>
      <c r="J56" s="14">
        <v>0</v>
      </c>
      <c r="K56" s="14">
        <v>0</v>
      </c>
    </row>
    <row r="57" spans="1:11" x14ac:dyDescent="0.25">
      <c r="A57" s="18" t="s">
        <v>249</v>
      </c>
      <c r="B57" s="14">
        <v>0</v>
      </c>
      <c r="C57" s="14">
        <v>0</v>
      </c>
      <c r="D57" s="14">
        <v>0</v>
      </c>
      <c r="E57" s="14">
        <v>0</v>
      </c>
      <c r="F57" s="14">
        <v>0</v>
      </c>
      <c r="G57" s="14">
        <v>0</v>
      </c>
      <c r="H57" s="14">
        <v>0</v>
      </c>
      <c r="I57" s="14">
        <v>0</v>
      </c>
      <c r="J57" s="14">
        <v>0</v>
      </c>
      <c r="K57" s="14">
        <v>0</v>
      </c>
    </row>
    <row r="58" spans="1:11" x14ac:dyDescent="0.25">
      <c r="A58" s="18" t="s">
        <v>250</v>
      </c>
      <c r="B58" s="14">
        <v>0</v>
      </c>
      <c r="C58" s="14">
        <v>0</v>
      </c>
      <c r="D58" s="14">
        <v>0</v>
      </c>
      <c r="E58" s="14">
        <v>0</v>
      </c>
      <c r="F58" s="14">
        <v>0</v>
      </c>
      <c r="G58" s="14">
        <v>0</v>
      </c>
      <c r="H58" s="14">
        <v>0</v>
      </c>
      <c r="I58" s="14">
        <v>0</v>
      </c>
      <c r="J58" s="14">
        <v>0</v>
      </c>
      <c r="K58" s="14">
        <v>0</v>
      </c>
    </row>
    <row r="59" spans="1:11" x14ac:dyDescent="0.25">
      <c r="A59" s="18" t="s">
        <v>376</v>
      </c>
      <c r="B59" s="14">
        <v>0</v>
      </c>
      <c r="C59" s="14">
        <v>0</v>
      </c>
      <c r="D59" s="14">
        <v>0</v>
      </c>
      <c r="E59" s="14">
        <v>0</v>
      </c>
      <c r="F59" s="14">
        <v>0</v>
      </c>
      <c r="G59" s="14">
        <v>0</v>
      </c>
      <c r="H59" s="14">
        <v>0</v>
      </c>
      <c r="I59" s="14">
        <v>0</v>
      </c>
      <c r="J59" s="14">
        <v>0</v>
      </c>
      <c r="K59" s="14">
        <v>0</v>
      </c>
    </row>
    <row r="60" spans="1:11" x14ac:dyDescent="0.25">
      <c r="A60" s="18" t="s">
        <v>251</v>
      </c>
      <c r="B60" s="14">
        <v>0</v>
      </c>
      <c r="C60" s="14">
        <v>0</v>
      </c>
      <c r="D60" s="14">
        <v>0</v>
      </c>
      <c r="E60" s="14">
        <v>0</v>
      </c>
      <c r="F60" s="14">
        <v>0</v>
      </c>
      <c r="G60" s="14">
        <v>0</v>
      </c>
      <c r="H60" s="14">
        <v>0</v>
      </c>
      <c r="I60" s="14">
        <v>0</v>
      </c>
      <c r="J60" s="14">
        <v>0</v>
      </c>
      <c r="K60" s="14">
        <v>0</v>
      </c>
    </row>
    <row r="61" spans="1:11" x14ac:dyDescent="0.25">
      <c r="A61" s="18" t="s">
        <v>252</v>
      </c>
      <c r="B61" s="14">
        <v>0</v>
      </c>
      <c r="C61" s="14">
        <v>0</v>
      </c>
      <c r="D61" s="14">
        <v>0</v>
      </c>
      <c r="E61" s="14">
        <v>0</v>
      </c>
      <c r="F61" s="14">
        <v>0</v>
      </c>
      <c r="G61" s="14">
        <v>0</v>
      </c>
      <c r="H61" s="14">
        <v>0</v>
      </c>
      <c r="I61" s="14">
        <v>0</v>
      </c>
      <c r="J61" s="14">
        <v>0</v>
      </c>
      <c r="K61" s="14">
        <v>0</v>
      </c>
    </row>
    <row r="62" spans="1:11" x14ac:dyDescent="0.25">
      <c r="A62" s="18" t="s">
        <v>253</v>
      </c>
      <c r="B62" s="14">
        <v>0</v>
      </c>
      <c r="C62" s="14">
        <v>0</v>
      </c>
      <c r="D62" s="14">
        <v>0</v>
      </c>
      <c r="E62" s="14">
        <v>0</v>
      </c>
      <c r="F62" s="14">
        <v>0</v>
      </c>
      <c r="G62" s="14">
        <v>0</v>
      </c>
      <c r="H62" s="14">
        <v>0</v>
      </c>
      <c r="I62" s="14">
        <v>0</v>
      </c>
      <c r="J62" s="14">
        <v>0</v>
      </c>
      <c r="K62" s="14">
        <v>0</v>
      </c>
    </row>
    <row r="63" spans="1:11" x14ac:dyDescent="0.25">
      <c r="A63" s="18" t="s">
        <v>254</v>
      </c>
      <c r="B63" s="14">
        <v>0</v>
      </c>
      <c r="C63" s="14">
        <v>0</v>
      </c>
      <c r="D63" s="14">
        <v>0</v>
      </c>
      <c r="E63" s="14">
        <v>0</v>
      </c>
      <c r="F63" s="14">
        <v>0</v>
      </c>
      <c r="G63" s="14">
        <v>0</v>
      </c>
      <c r="H63" s="14">
        <v>0</v>
      </c>
      <c r="I63" s="14">
        <v>0</v>
      </c>
      <c r="J63" s="14">
        <v>0</v>
      </c>
      <c r="K63" s="14">
        <v>0</v>
      </c>
    </row>
    <row r="64" spans="1:11" x14ac:dyDescent="0.25">
      <c r="A64" s="18" t="s">
        <v>255</v>
      </c>
      <c r="B64" s="14">
        <v>0</v>
      </c>
      <c r="C64" s="14">
        <v>0</v>
      </c>
      <c r="D64" s="14">
        <v>0</v>
      </c>
      <c r="E64" s="14">
        <v>0</v>
      </c>
      <c r="F64" s="14">
        <v>0</v>
      </c>
      <c r="G64" s="14">
        <v>0</v>
      </c>
      <c r="H64" s="14">
        <v>0</v>
      </c>
      <c r="I64" s="14">
        <v>0</v>
      </c>
      <c r="J64" s="14">
        <v>0</v>
      </c>
      <c r="K64" s="14">
        <v>0</v>
      </c>
    </row>
    <row r="65" spans="1:11" x14ac:dyDescent="0.25">
      <c r="A65" s="18" t="s">
        <v>256</v>
      </c>
      <c r="B65" s="14">
        <v>0</v>
      </c>
      <c r="C65" s="14">
        <v>0</v>
      </c>
      <c r="D65" s="14">
        <v>0</v>
      </c>
      <c r="E65" s="14">
        <v>0</v>
      </c>
      <c r="F65" s="14">
        <v>0</v>
      </c>
      <c r="G65" s="14">
        <v>0</v>
      </c>
      <c r="H65" s="14">
        <v>0</v>
      </c>
      <c r="I65" s="14">
        <v>0</v>
      </c>
      <c r="J65" s="14">
        <v>0</v>
      </c>
      <c r="K65" s="14">
        <v>0</v>
      </c>
    </row>
    <row r="66" spans="1:11" x14ac:dyDescent="0.25">
      <c r="A66" s="18" t="s">
        <v>257</v>
      </c>
      <c r="B66" s="14">
        <v>0</v>
      </c>
      <c r="C66" s="14">
        <v>0</v>
      </c>
      <c r="D66" s="14">
        <v>0</v>
      </c>
      <c r="E66" s="14">
        <v>0</v>
      </c>
      <c r="F66" s="14">
        <v>0</v>
      </c>
      <c r="G66" s="14">
        <v>0</v>
      </c>
      <c r="H66" s="14">
        <v>0</v>
      </c>
      <c r="I66" s="14">
        <v>0</v>
      </c>
      <c r="J66" s="14">
        <v>0</v>
      </c>
      <c r="K66" s="14">
        <v>0</v>
      </c>
    </row>
    <row r="67" spans="1:11" x14ac:dyDescent="0.25">
      <c r="A67" s="18" t="s">
        <v>258</v>
      </c>
      <c r="B67" s="14">
        <v>0</v>
      </c>
      <c r="C67" s="14">
        <v>0</v>
      </c>
      <c r="D67" s="14">
        <v>0</v>
      </c>
      <c r="E67" s="14">
        <v>0</v>
      </c>
      <c r="F67" s="14">
        <v>0</v>
      </c>
      <c r="G67" s="14">
        <v>0</v>
      </c>
      <c r="H67" s="14">
        <v>0</v>
      </c>
      <c r="I67" s="14">
        <v>0</v>
      </c>
      <c r="J67" s="14">
        <v>0</v>
      </c>
      <c r="K67" s="14">
        <v>0</v>
      </c>
    </row>
    <row r="68" spans="1:11" x14ac:dyDescent="0.25">
      <c r="A68" s="17" t="s">
        <v>259</v>
      </c>
      <c r="B68" s="14">
        <v>80</v>
      </c>
      <c r="C68" s="14">
        <v>72</v>
      </c>
      <c r="D68" s="14">
        <v>51</v>
      </c>
      <c r="E68" s="14">
        <v>91</v>
      </c>
      <c r="F68" s="14">
        <v>91</v>
      </c>
      <c r="G68" s="14">
        <v>73</v>
      </c>
      <c r="H68" s="14">
        <v>94</v>
      </c>
      <c r="I68" s="14">
        <v>94</v>
      </c>
      <c r="J68" s="14">
        <v>93</v>
      </c>
      <c r="K68" s="14">
        <v>103</v>
      </c>
    </row>
    <row r="69" spans="1:11" x14ac:dyDescent="0.25">
      <c r="A69" s="18" t="s">
        <v>260</v>
      </c>
      <c r="B69" s="14">
        <v>1</v>
      </c>
      <c r="C69" s="14">
        <v>2</v>
      </c>
      <c r="D69" s="14">
        <v>3</v>
      </c>
      <c r="E69" s="14">
        <v>3</v>
      </c>
      <c r="F69" s="14">
        <v>1</v>
      </c>
      <c r="G69" s="14">
        <v>2</v>
      </c>
      <c r="H69" s="14">
        <v>0</v>
      </c>
      <c r="I69" s="14">
        <v>0</v>
      </c>
      <c r="J69" s="14">
        <v>1</v>
      </c>
      <c r="K69" s="14">
        <v>1</v>
      </c>
    </row>
    <row r="70" spans="1:11" x14ac:dyDescent="0.25">
      <c r="A70" s="18" t="s">
        <v>261</v>
      </c>
      <c r="B70" s="14">
        <v>77</v>
      </c>
      <c r="C70" s="14">
        <v>65</v>
      </c>
      <c r="D70" s="14">
        <v>43</v>
      </c>
      <c r="E70" s="14">
        <v>84</v>
      </c>
      <c r="F70" s="14">
        <v>84</v>
      </c>
      <c r="G70" s="14">
        <v>67</v>
      </c>
      <c r="H70" s="14">
        <v>83</v>
      </c>
      <c r="I70" s="14">
        <v>85</v>
      </c>
      <c r="J70" s="14">
        <v>83</v>
      </c>
      <c r="K70" s="14">
        <v>92</v>
      </c>
    </row>
    <row r="71" spans="1:11" x14ac:dyDescent="0.25">
      <c r="A71" s="18" t="s">
        <v>262</v>
      </c>
      <c r="B71" s="14">
        <v>1</v>
      </c>
      <c r="C71" s="14">
        <v>5</v>
      </c>
      <c r="D71" s="14">
        <v>5</v>
      </c>
      <c r="E71" s="14">
        <v>4</v>
      </c>
      <c r="F71" s="14">
        <v>6</v>
      </c>
      <c r="G71" s="14">
        <v>4</v>
      </c>
      <c r="H71" s="14">
        <v>10</v>
      </c>
      <c r="I71" s="14">
        <v>8</v>
      </c>
      <c r="J71" s="14">
        <v>5</v>
      </c>
      <c r="K71" s="14">
        <v>6</v>
      </c>
    </row>
    <row r="72" spans="1:11" x14ac:dyDescent="0.25">
      <c r="A72" s="18" t="s">
        <v>263</v>
      </c>
      <c r="B72" s="14">
        <v>1</v>
      </c>
      <c r="C72" s="14">
        <v>0</v>
      </c>
      <c r="D72" s="14">
        <v>0</v>
      </c>
      <c r="E72" s="14">
        <v>0</v>
      </c>
      <c r="F72" s="14">
        <v>0</v>
      </c>
      <c r="G72" s="14">
        <v>0</v>
      </c>
      <c r="H72" s="14">
        <v>1</v>
      </c>
      <c r="I72" s="14">
        <v>0</v>
      </c>
      <c r="J72" s="14">
        <v>0</v>
      </c>
      <c r="K72" s="14">
        <v>0</v>
      </c>
    </row>
    <row r="73" spans="1:11" x14ac:dyDescent="0.25">
      <c r="A73" s="18" t="s">
        <v>264</v>
      </c>
      <c r="B73" s="14">
        <v>0</v>
      </c>
      <c r="C73" s="14">
        <v>0</v>
      </c>
      <c r="D73" s="14">
        <v>0</v>
      </c>
      <c r="E73" s="14">
        <v>0</v>
      </c>
      <c r="F73" s="14">
        <v>0</v>
      </c>
      <c r="G73" s="14">
        <v>0</v>
      </c>
      <c r="H73" s="14">
        <v>0</v>
      </c>
      <c r="I73" s="14">
        <v>1</v>
      </c>
      <c r="J73" s="14">
        <v>4</v>
      </c>
      <c r="K73" s="14">
        <v>4</v>
      </c>
    </row>
    <row r="74" spans="1:11" x14ac:dyDescent="0.25">
      <c r="A74" s="15" t="s">
        <v>137</v>
      </c>
      <c r="B74" s="14">
        <v>190</v>
      </c>
      <c r="C74" s="14">
        <v>192</v>
      </c>
      <c r="D74" s="14">
        <v>144</v>
      </c>
      <c r="E74" s="14">
        <v>193</v>
      </c>
      <c r="F74" s="14">
        <v>199</v>
      </c>
      <c r="G74" s="14">
        <v>174</v>
      </c>
      <c r="H74" s="14">
        <v>197</v>
      </c>
      <c r="I74" s="14">
        <v>201</v>
      </c>
      <c r="J74" s="14">
        <v>192</v>
      </c>
      <c r="K74" s="14">
        <v>222</v>
      </c>
    </row>
  </sheetData>
  <hyperlinks>
    <hyperlink ref="A2" location="'Cover page'!A1" display="Return to Cover page" xr:uid="{B38F54A2-56EE-4801-9F13-FDB6DC7F98CE}"/>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6652A-5326-46E7-A76C-CA9B211AB027}">
  <dimension ref="A1:K74"/>
  <sheetViews>
    <sheetView zoomScale="85" zoomScaleNormal="85" workbookViewId="0">
      <selection activeCell="B2" sqref="B2"/>
    </sheetView>
  </sheetViews>
  <sheetFormatPr defaultRowHeight="15" x14ac:dyDescent="0.25"/>
  <cols>
    <col min="1" max="1" width="78.4257812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page'!$A$28</f>
        <v>Table 3.2. Fatalities (count) by Mechanism (TOOCS Sub major group),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200</v>
      </c>
      <c r="B8" s="13">
        <v>35</v>
      </c>
      <c r="C8" s="13">
        <v>32</v>
      </c>
      <c r="D8" s="13">
        <v>14</v>
      </c>
      <c r="E8" s="13">
        <v>21</v>
      </c>
      <c r="F8" s="13">
        <v>28</v>
      </c>
      <c r="G8" s="13">
        <v>18</v>
      </c>
      <c r="H8" s="13">
        <v>22</v>
      </c>
      <c r="I8" s="13">
        <v>30</v>
      </c>
      <c r="J8" s="13">
        <v>19</v>
      </c>
      <c r="K8" s="13">
        <v>32</v>
      </c>
    </row>
    <row r="9" spans="1:11" x14ac:dyDescent="0.25">
      <c r="A9" s="18" t="s">
        <v>201</v>
      </c>
      <c r="B9" s="13">
        <v>35</v>
      </c>
      <c r="C9" s="13">
        <v>31</v>
      </c>
      <c r="D9" s="13">
        <v>14</v>
      </c>
      <c r="E9" s="13">
        <v>21</v>
      </c>
      <c r="F9" s="13">
        <v>27</v>
      </c>
      <c r="G9" s="13">
        <v>16</v>
      </c>
      <c r="H9" s="13">
        <v>20</v>
      </c>
      <c r="I9" s="13">
        <v>29</v>
      </c>
      <c r="J9" s="13">
        <v>19</v>
      </c>
      <c r="K9" s="13">
        <v>30</v>
      </c>
    </row>
    <row r="10" spans="1:11" x14ac:dyDescent="0.25">
      <c r="A10" s="18" t="s">
        <v>202</v>
      </c>
      <c r="B10" s="13">
        <v>0</v>
      </c>
      <c r="C10" s="13">
        <v>1</v>
      </c>
      <c r="D10" s="13">
        <v>0</v>
      </c>
      <c r="E10" s="13">
        <v>0</v>
      </c>
      <c r="F10" s="13">
        <v>1</v>
      </c>
      <c r="G10" s="13">
        <v>2</v>
      </c>
      <c r="H10" s="13">
        <v>2</v>
      </c>
      <c r="I10" s="13">
        <v>1</v>
      </c>
      <c r="J10" s="13">
        <v>0</v>
      </c>
      <c r="K10" s="13">
        <v>2</v>
      </c>
    </row>
    <row r="11" spans="1:11" x14ac:dyDescent="0.25">
      <c r="A11" s="18" t="s">
        <v>203</v>
      </c>
      <c r="B11" s="13">
        <v>0</v>
      </c>
      <c r="C11" s="13">
        <v>0</v>
      </c>
      <c r="D11" s="13">
        <v>0</v>
      </c>
      <c r="E11" s="13">
        <v>0</v>
      </c>
      <c r="F11" s="13">
        <v>0</v>
      </c>
      <c r="G11" s="13">
        <v>0</v>
      </c>
      <c r="H11" s="13">
        <v>0</v>
      </c>
      <c r="I11" s="13">
        <v>0</v>
      </c>
      <c r="J11" s="13">
        <v>0</v>
      </c>
      <c r="K11" s="13">
        <v>0</v>
      </c>
    </row>
    <row r="12" spans="1:11" x14ac:dyDescent="0.25">
      <c r="A12" s="17" t="s">
        <v>204</v>
      </c>
      <c r="B12" s="13">
        <v>3</v>
      </c>
      <c r="C12" s="13">
        <v>1</v>
      </c>
      <c r="D12" s="13">
        <v>0</v>
      </c>
      <c r="E12" s="13">
        <v>4</v>
      </c>
      <c r="F12" s="13">
        <v>1</v>
      </c>
      <c r="G12" s="13">
        <v>0</v>
      </c>
      <c r="H12" s="13">
        <v>1</v>
      </c>
      <c r="I12" s="13">
        <v>2</v>
      </c>
      <c r="J12" s="13">
        <v>0</v>
      </c>
      <c r="K12" s="13">
        <v>0</v>
      </c>
    </row>
    <row r="13" spans="1:11" x14ac:dyDescent="0.25">
      <c r="A13" s="18" t="s">
        <v>205</v>
      </c>
      <c r="B13" s="13">
        <v>3</v>
      </c>
      <c r="C13" s="13">
        <v>0</v>
      </c>
      <c r="D13" s="13">
        <v>0</v>
      </c>
      <c r="E13" s="13">
        <v>4</v>
      </c>
      <c r="F13" s="13">
        <v>0</v>
      </c>
      <c r="G13" s="13">
        <v>0</v>
      </c>
      <c r="H13" s="13">
        <v>0</v>
      </c>
      <c r="I13" s="13">
        <v>1</v>
      </c>
      <c r="J13" s="13">
        <v>0</v>
      </c>
      <c r="K13" s="13">
        <v>0</v>
      </c>
    </row>
    <row r="14" spans="1:11" x14ac:dyDescent="0.25">
      <c r="A14" s="18" t="s">
        <v>206</v>
      </c>
      <c r="B14" s="13">
        <v>0</v>
      </c>
      <c r="C14" s="13">
        <v>1</v>
      </c>
      <c r="D14" s="13">
        <v>0</v>
      </c>
      <c r="E14" s="13">
        <v>0</v>
      </c>
      <c r="F14" s="13">
        <v>1</v>
      </c>
      <c r="G14" s="13">
        <v>0</v>
      </c>
      <c r="H14" s="13">
        <v>1</v>
      </c>
      <c r="I14" s="13">
        <v>1</v>
      </c>
      <c r="J14" s="13">
        <v>0</v>
      </c>
      <c r="K14" s="13">
        <v>0</v>
      </c>
    </row>
    <row r="15" spans="1:11" x14ac:dyDescent="0.25">
      <c r="A15" s="18" t="s">
        <v>207</v>
      </c>
      <c r="B15" s="13">
        <v>0</v>
      </c>
      <c r="C15" s="13">
        <v>0</v>
      </c>
      <c r="D15" s="13">
        <v>0</v>
      </c>
      <c r="E15" s="13">
        <v>0</v>
      </c>
      <c r="F15" s="13">
        <v>0</v>
      </c>
      <c r="G15" s="13">
        <v>0</v>
      </c>
      <c r="H15" s="13">
        <v>0</v>
      </c>
      <c r="I15" s="13">
        <v>0</v>
      </c>
      <c r="J15" s="13">
        <v>0</v>
      </c>
      <c r="K15" s="13">
        <v>0</v>
      </c>
    </row>
    <row r="16" spans="1:11" x14ac:dyDescent="0.25">
      <c r="A16" s="17" t="s">
        <v>208</v>
      </c>
      <c r="B16" s="13">
        <v>69</v>
      </c>
      <c r="C16" s="13">
        <v>68</v>
      </c>
      <c r="D16" s="13">
        <v>60</v>
      </c>
      <c r="E16" s="13">
        <v>56</v>
      </c>
      <c r="F16" s="13">
        <v>69</v>
      </c>
      <c r="G16" s="13">
        <v>59</v>
      </c>
      <c r="H16" s="13">
        <v>64</v>
      </c>
      <c r="I16" s="13">
        <v>65</v>
      </c>
      <c r="J16" s="13">
        <v>56</v>
      </c>
      <c r="K16" s="13">
        <v>51</v>
      </c>
    </row>
    <row r="17" spans="1:11" x14ac:dyDescent="0.25">
      <c r="A17" s="18" t="s">
        <v>209</v>
      </c>
      <c r="B17" s="13">
        <v>12</v>
      </c>
      <c r="C17" s="13">
        <v>22</v>
      </c>
      <c r="D17" s="13">
        <v>14</v>
      </c>
      <c r="E17" s="13">
        <v>21</v>
      </c>
      <c r="F17" s="13">
        <v>20</v>
      </c>
      <c r="G17" s="13">
        <v>15</v>
      </c>
      <c r="H17" s="13">
        <v>15</v>
      </c>
      <c r="I17" s="13">
        <v>15</v>
      </c>
      <c r="J17" s="13">
        <v>15</v>
      </c>
      <c r="K17" s="13">
        <v>11</v>
      </c>
    </row>
    <row r="18" spans="1:11" x14ac:dyDescent="0.25">
      <c r="A18" s="18" t="s">
        <v>210</v>
      </c>
      <c r="B18" s="13">
        <v>1</v>
      </c>
      <c r="C18" s="13">
        <v>0</v>
      </c>
      <c r="D18" s="13">
        <v>0</v>
      </c>
      <c r="E18" s="13">
        <v>0</v>
      </c>
      <c r="F18" s="13">
        <v>1</v>
      </c>
      <c r="G18" s="13">
        <v>2</v>
      </c>
      <c r="H18" s="13">
        <v>0</v>
      </c>
      <c r="I18" s="13">
        <v>1</v>
      </c>
      <c r="J18" s="13">
        <v>0</v>
      </c>
      <c r="K18" s="13">
        <v>0</v>
      </c>
    </row>
    <row r="19" spans="1:11" x14ac:dyDescent="0.25">
      <c r="A19" s="18" t="s">
        <v>211</v>
      </c>
      <c r="B19" s="13">
        <v>4</v>
      </c>
      <c r="C19" s="13">
        <v>0</v>
      </c>
      <c r="D19" s="13">
        <v>4</v>
      </c>
      <c r="E19" s="13">
        <v>0</v>
      </c>
      <c r="F19" s="13">
        <v>3</v>
      </c>
      <c r="G19" s="13">
        <v>2</v>
      </c>
      <c r="H19" s="13">
        <v>2</v>
      </c>
      <c r="I19" s="13">
        <v>0</v>
      </c>
      <c r="J19" s="13">
        <v>2</v>
      </c>
      <c r="K19" s="13">
        <v>2</v>
      </c>
    </row>
    <row r="20" spans="1:11" x14ac:dyDescent="0.25">
      <c r="A20" s="18" t="s">
        <v>212</v>
      </c>
      <c r="B20" s="13">
        <v>0</v>
      </c>
      <c r="C20" s="13">
        <v>0</v>
      </c>
      <c r="D20" s="13">
        <v>0</v>
      </c>
      <c r="E20" s="13">
        <v>0</v>
      </c>
      <c r="F20" s="13">
        <v>0</v>
      </c>
      <c r="G20" s="13">
        <v>0</v>
      </c>
      <c r="H20" s="13">
        <v>0</v>
      </c>
      <c r="I20" s="13">
        <v>0</v>
      </c>
      <c r="J20" s="13">
        <v>0</v>
      </c>
      <c r="K20" s="13">
        <v>0</v>
      </c>
    </row>
    <row r="21" spans="1:11" x14ac:dyDescent="0.25">
      <c r="A21" s="18" t="s">
        <v>213</v>
      </c>
      <c r="B21" s="13">
        <v>10</v>
      </c>
      <c r="C21" s="13">
        <v>3</v>
      </c>
      <c r="D21" s="13">
        <v>5</v>
      </c>
      <c r="E21" s="13">
        <v>9</v>
      </c>
      <c r="F21" s="13">
        <v>9</v>
      </c>
      <c r="G21" s="13">
        <v>13</v>
      </c>
      <c r="H21" s="13">
        <v>10</v>
      </c>
      <c r="I21" s="13">
        <v>12</v>
      </c>
      <c r="J21" s="13">
        <v>4</v>
      </c>
      <c r="K21" s="13">
        <v>10</v>
      </c>
    </row>
    <row r="22" spans="1:11" x14ac:dyDescent="0.25">
      <c r="A22" s="18" t="s">
        <v>214</v>
      </c>
      <c r="B22" s="13">
        <v>6</v>
      </c>
      <c r="C22" s="13">
        <v>6</v>
      </c>
      <c r="D22" s="13">
        <v>12</v>
      </c>
      <c r="E22" s="13">
        <v>9</v>
      </c>
      <c r="F22" s="13">
        <v>12</v>
      </c>
      <c r="G22" s="13">
        <v>3</v>
      </c>
      <c r="H22" s="13">
        <v>13</v>
      </c>
      <c r="I22" s="13">
        <v>7</v>
      </c>
      <c r="J22" s="13">
        <v>9</v>
      </c>
      <c r="K22" s="13">
        <v>8</v>
      </c>
    </row>
    <row r="23" spans="1:11" x14ac:dyDescent="0.25">
      <c r="A23" s="18" t="s">
        <v>215</v>
      </c>
      <c r="B23" s="13">
        <v>0</v>
      </c>
      <c r="C23" s="13">
        <v>0</v>
      </c>
      <c r="D23" s="13">
        <v>0</v>
      </c>
      <c r="E23" s="13">
        <v>0</v>
      </c>
      <c r="F23" s="13">
        <v>0</v>
      </c>
      <c r="G23" s="13">
        <v>0</v>
      </c>
      <c r="H23" s="13">
        <v>0</v>
      </c>
      <c r="I23" s="13">
        <v>0</v>
      </c>
      <c r="J23" s="13">
        <v>0</v>
      </c>
      <c r="K23" s="13">
        <v>0</v>
      </c>
    </row>
    <row r="24" spans="1:11" x14ac:dyDescent="0.25">
      <c r="A24" s="18" t="s">
        <v>216</v>
      </c>
      <c r="B24" s="13">
        <v>32</v>
      </c>
      <c r="C24" s="13">
        <v>33</v>
      </c>
      <c r="D24" s="13">
        <v>25</v>
      </c>
      <c r="E24" s="13">
        <v>17</v>
      </c>
      <c r="F24" s="13">
        <v>21</v>
      </c>
      <c r="G24" s="13">
        <v>24</v>
      </c>
      <c r="H24" s="13">
        <v>23</v>
      </c>
      <c r="I24" s="13">
        <v>26</v>
      </c>
      <c r="J24" s="13">
        <v>19</v>
      </c>
      <c r="K24" s="13">
        <v>17</v>
      </c>
    </row>
    <row r="25" spans="1:11" x14ac:dyDescent="0.25">
      <c r="A25" s="18" t="s">
        <v>217</v>
      </c>
      <c r="B25" s="13">
        <v>4</v>
      </c>
      <c r="C25" s="13">
        <v>4</v>
      </c>
      <c r="D25" s="13">
        <v>0</v>
      </c>
      <c r="E25" s="13">
        <v>0</v>
      </c>
      <c r="F25" s="13">
        <v>3</v>
      </c>
      <c r="G25" s="13">
        <v>0</v>
      </c>
      <c r="H25" s="13">
        <v>1</v>
      </c>
      <c r="I25" s="13">
        <v>4</v>
      </c>
      <c r="J25" s="13">
        <v>7</v>
      </c>
      <c r="K25" s="13">
        <v>3</v>
      </c>
    </row>
    <row r="26" spans="1:11" x14ac:dyDescent="0.25">
      <c r="A26" s="17" t="s">
        <v>218</v>
      </c>
      <c r="B26" s="13">
        <v>4</v>
      </c>
      <c r="C26" s="13">
        <v>0</v>
      </c>
      <c r="D26" s="13">
        <v>2</v>
      </c>
      <c r="E26" s="13">
        <v>2</v>
      </c>
      <c r="F26" s="13">
        <v>3</v>
      </c>
      <c r="G26" s="13">
        <v>1</v>
      </c>
      <c r="H26" s="13">
        <v>0</v>
      </c>
      <c r="I26" s="13">
        <v>2</v>
      </c>
      <c r="J26" s="13">
        <v>3</v>
      </c>
      <c r="K26" s="13">
        <v>1</v>
      </c>
    </row>
    <row r="27" spans="1:11" x14ac:dyDescent="0.25">
      <c r="A27" s="18" t="s">
        <v>219</v>
      </c>
      <c r="B27" s="13">
        <v>0</v>
      </c>
      <c r="C27" s="13">
        <v>0</v>
      </c>
      <c r="D27" s="13">
        <v>0</v>
      </c>
      <c r="E27" s="13">
        <v>0</v>
      </c>
      <c r="F27" s="13">
        <v>0</v>
      </c>
      <c r="G27" s="13">
        <v>0</v>
      </c>
      <c r="H27" s="13">
        <v>0</v>
      </c>
      <c r="I27" s="13">
        <v>0</v>
      </c>
      <c r="J27" s="13">
        <v>0</v>
      </c>
      <c r="K27" s="13">
        <v>0</v>
      </c>
    </row>
    <row r="28" spans="1:11" x14ac:dyDescent="0.25">
      <c r="A28" s="18" t="s">
        <v>220</v>
      </c>
      <c r="B28" s="13">
        <v>0</v>
      </c>
      <c r="C28" s="13">
        <v>0</v>
      </c>
      <c r="D28" s="13">
        <v>0</v>
      </c>
      <c r="E28" s="13">
        <v>0</v>
      </c>
      <c r="F28" s="13">
        <v>0</v>
      </c>
      <c r="G28" s="13">
        <v>0</v>
      </c>
      <c r="H28" s="13">
        <v>0</v>
      </c>
      <c r="I28" s="13">
        <v>0</v>
      </c>
      <c r="J28" s="13">
        <v>0</v>
      </c>
      <c r="K28" s="13">
        <v>0</v>
      </c>
    </row>
    <row r="29" spans="1:11" x14ac:dyDescent="0.25">
      <c r="A29" s="18" t="s">
        <v>221</v>
      </c>
      <c r="B29" s="13">
        <v>4</v>
      </c>
      <c r="C29" s="13">
        <v>0</v>
      </c>
      <c r="D29" s="13">
        <v>2</v>
      </c>
      <c r="E29" s="13">
        <v>2</v>
      </c>
      <c r="F29" s="13">
        <v>3</v>
      </c>
      <c r="G29" s="13">
        <v>1</v>
      </c>
      <c r="H29" s="13">
        <v>0</v>
      </c>
      <c r="I29" s="13">
        <v>2</v>
      </c>
      <c r="J29" s="13">
        <v>3</v>
      </c>
      <c r="K29" s="13">
        <v>1</v>
      </c>
    </row>
    <row r="30" spans="1:11" x14ac:dyDescent="0.25">
      <c r="A30" s="18" t="s">
        <v>222</v>
      </c>
      <c r="B30" s="13">
        <v>0</v>
      </c>
      <c r="C30" s="13">
        <v>0</v>
      </c>
      <c r="D30" s="13">
        <v>0</v>
      </c>
      <c r="E30" s="13">
        <v>0</v>
      </c>
      <c r="F30" s="13">
        <v>0</v>
      </c>
      <c r="G30" s="13">
        <v>0</v>
      </c>
      <c r="H30" s="13">
        <v>0</v>
      </c>
      <c r="I30" s="13">
        <v>0</v>
      </c>
      <c r="J30" s="13">
        <v>0</v>
      </c>
      <c r="K30" s="13">
        <v>0</v>
      </c>
    </row>
    <row r="31" spans="1:11" x14ac:dyDescent="0.25">
      <c r="A31" s="17" t="s">
        <v>223</v>
      </c>
      <c r="B31" s="13">
        <v>0</v>
      </c>
      <c r="C31" s="13">
        <v>0</v>
      </c>
      <c r="D31" s="13">
        <v>0</v>
      </c>
      <c r="E31" s="13">
        <v>0</v>
      </c>
      <c r="F31" s="13">
        <v>0</v>
      </c>
      <c r="G31" s="13">
        <v>0</v>
      </c>
      <c r="H31" s="13">
        <v>0</v>
      </c>
      <c r="I31" s="13">
        <v>0</v>
      </c>
      <c r="J31" s="13">
        <v>0</v>
      </c>
      <c r="K31" s="13">
        <v>0</v>
      </c>
    </row>
    <row r="32" spans="1:11" x14ac:dyDescent="0.25">
      <c r="A32" s="18" t="s">
        <v>224</v>
      </c>
      <c r="B32" s="13">
        <v>0</v>
      </c>
      <c r="C32" s="13">
        <v>0</v>
      </c>
      <c r="D32" s="13">
        <v>0</v>
      </c>
      <c r="E32" s="13">
        <v>0</v>
      </c>
      <c r="F32" s="13">
        <v>0</v>
      </c>
      <c r="G32" s="13">
        <v>0</v>
      </c>
      <c r="H32" s="13">
        <v>0</v>
      </c>
      <c r="I32" s="13">
        <v>0</v>
      </c>
      <c r="J32" s="13">
        <v>0</v>
      </c>
      <c r="K32" s="13">
        <v>0</v>
      </c>
    </row>
    <row r="33" spans="1:11" x14ac:dyDescent="0.25">
      <c r="A33" s="18" t="s">
        <v>225</v>
      </c>
      <c r="B33" s="13">
        <v>0</v>
      </c>
      <c r="C33" s="13">
        <v>0</v>
      </c>
      <c r="D33" s="13">
        <v>0</v>
      </c>
      <c r="E33" s="13">
        <v>0</v>
      </c>
      <c r="F33" s="13">
        <v>0</v>
      </c>
      <c r="G33" s="13">
        <v>0</v>
      </c>
      <c r="H33" s="13">
        <v>0</v>
      </c>
      <c r="I33" s="13">
        <v>0</v>
      </c>
      <c r="J33" s="13">
        <v>0</v>
      </c>
      <c r="K33" s="13">
        <v>0</v>
      </c>
    </row>
    <row r="34" spans="1:11" x14ac:dyDescent="0.25">
      <c r="A34" s="18" t="s">
        <v>226</v>
      </c>
      <c r="B34" s="13">
        <v>0</v>
      </c>
      <c r="C34" s="13">
        <v>0</v>
      </c>
      <c r="D34" s="13">
        <v>0</v>
      </c>
      <c r="E34" s="13">
        <v>0</v>
      </c>
      <c r="F34" s="13">
        <v>0</v>
      </c>
      <c r="G34" s="13">
        <v>0</v>
      </c>
      <c r="H34" s="13">
        <v>0</v>
      </c>
      <c r="I34" s="13">
        <v>0</v>
      </c>
      <c r="J34" s="13">
        <v>0</v>
      </c>
      <c r="K34" s="13">
        <v>0</v>
      </c>
    </row>
    <row r="35" spans="1:11" x14ac:dyDescent="0.25">
      <c r="A35" s="18" t="s">
        <v>227</v>
      </c>
      <c r="B35" s="13">
        <v>0</v>
      </c>
      <c r="C35" s="13">
        <v>0</v>
      </c>
      <c r="D35" s="13">
        <v>0</v>
      </c>
      <c r="E35" s="13">
        <v>0</v>
      </c>
      <c r="F35" s="13">
        <v>0</v>
      </c>
      <c r="G35" s="13">
        <v>0</v>
      </c>
      <c r="H35" s="13">
        <v>0</v>
      </c>
      <c r="I35" s="13">
        <v>0</v>
      </c>
      <c r="J35" s="13">
        <v>0</v>
      </c>
      <c r="K35" s="13">
        <v>0</v>
      </c>
    </row>
    <row r="36" spans="1:11" x14ac:dyDescent="0.25">
      <c r="A36" s="17" t="s">
        <v>228</v>
      </c>
      <c r="B36" s="13">
        <v>32</v>
      </c>
      <c r="C36" s="13">
        <v>14</v>
      </c>
      <c r="D36" s="13">
        <v>16</v>
      </c>
      <c r="E36" s="13">
        <v>17</v>
      </c>
      <c r="F36" s="13">
        <v>8</v>
      </c>
      <c r="G36" s="13">
        <v>11</v>
      </c>
      <c r="H36" s="13">
        <v>19</v>
      </c>
      <c r="I36" s="13">
        <v>13</v>
      </c>
      <c r="J36" s="13">
        <v>15</v>
      </c>
      <c r="K36" s="13">
        <v>13</v>
      </c>
    </row>
    <row r="37" spans="1:11" x14ac:dyDescent="0.25">
      <c r="A37" s="18" t="s">
        <v>229</v>
      </c>
      <c r="B37" s="13">
        <v>6</v>
      </c>
      <c r="C37" s="13">
        <v>3</v>
      </c>
      <c r="D37" s="13">
        <v>1</v>
      </c>
      <c r="E37" s="13">
        <v>3</v>
      </c>
      <c r="F37" s="13">
        <v>1</v>
      </c>
      <c r="G37" s="13">
        <v>0</v>
      </c>
      <c r="H37" s="13">
        <v>0</v>
      </c>
      <c r="I37" s="13">
        <v>5</v>
      </c>
      <c r="J37" s="13">
        <v>1</v>
      </c>
      <c r="K37" s="13">
        <v>1</v>
      </c>
    </row>
    <row r="38" spans="1:11" x14ac:dyDescent="0.25">
      <c r="A38" s="18" t="s">
        <v>230</v>
      </c>
      <c r="B38" s="13">
        <v>0</v>
      </c>
      <c r="C38" s="13">
        <v>0</v>
      </c>
      <c r="D38" s="13">
        <v>0</v>
      </c>
      <c r="E38" s="13">
        <v>0</v>
      </c>
      <c r="F38" s="13">
        <v>0</v>
      </c>
      <c r="G38" s="13">
        <v>0</v>
      </c>
      <c r="H38" s="13">
        <v>0</v>
      </c>
      <c r="I38" s="13">
        <v>0</v>
      </c>
      <c r="J38" s="13">
        <v>0</v>
      </c>
      <c r="K38" s="13">
        <v>0</v>
      </c>
    </row>
    <row r="39" spans="1:11" x14ac:dyDescent="0.25">
      <c r="A39" s="18" t="s">
        <v>231</v>
      </c>
      <c r="B39" s="13">
        <v>2</v>
      </c>
      <c r="C39" s="13">
        <v>1</v>
      </c>
      <c r="D39" s="13">
        <v>2</v>
      </c>
      <c r="E39" s="13">
        <v>1</v>
      </c>
      <c r="F39" s="13">
        <v>0</v>
      </c>
      <c r="G39" s="13">
        <v>1</v>
      </c>
      <c r="H39" s="13">
        <v>2</v>
      </c>
      <c r="I39" s="13">
        <v>0</v>
      </c>
      <c r="J39" s="13">
        <v>2</v>
      </c>
      <c r="K39" s="13">
        <v>3</v>
      </c>
    </row>
    <row r="40" spans="1:11" x14ac:dyDescent="0.25">
      <c r="A40" s="18" t="s">
        <v>232</v>
      </c>
      <c r="B40" s="13">
        <v>0</v>
      </c>
      <c r="C40" s="13">
        <v>1</v>
      </c>
      <c r="D40" s="13">
        <v>0</v>
      </c>
      <c r="E40" s="13">
        <v>0</v>
      </c>
      <c r="F40" s="13">
        <v>0</v>
      </c>
      <c r="G40" s="13">
        <v>0</v>
      </c>
      <c r="H40" s="13">
        <v>0</v>
      </c>
      <c r="I40" s="13">
        <v>0</v>
      </c>
      <c r="J40" s="13">
        <v>0</v>
      </c>
      <c r="K40" s="13">
        <v>0</v>
      </c>
    </row>
    <row r="41" spans="1:11" x14ac:dyDescent="0.25">
      <c r="A41" s="18" t="s">
        <v>233</v>
      </c>
      <c r="B41" s="13">
        <v>0</v>
      </c>
      <c r="C41" s="13">
        <v>0</v>
      </c>
      <c r="D41" s="13">
        <v>0</v>
      </c>
      <c r="E41" s="13">
        <v>0</v>
      </c>
      <c r="F41" s="13">
        <v>0</v>
      </c>
      <c r="G41" s="13">
        <v>0</v>
      </c>
      <c r="H41" s="13">
        <v>0</v>
      </c>
      <c r="I41" s="13">
        <v>0</v>
      </c>
      <c r="J41" s="13">
        <v>0</v>
      </c>
      <c r="K41" s="13">
        <v>0</v>
      </c>
    </row>
    <row r="42" spans="1:11" x14ac:dyDescent="0.25">
      <c r="A42" s="18" t="s">
        <v>234</v>
      </c>
      <c r="B42" s="13">
        <v>0</v>
      </c>
      <c r="C42" s="13">
        <v>0</v>
      </c>
      <c r="D42" s="13">
        <v>0</v>
      </c>
      <c r="E42" s="13">
        <v>0</v>
      </c>
      <c r="F42" s="13">
        <v>0</v>
      </c>
      <c r="G42" s="13">
        <v>0</v>
      </c>
      <c r="H42" s="13">
        <v>0</v>
      </c>
      <c r="I42" s="13">
        <v>0</v>
      </c>
      <c r="J42" s="13">
        <v>0</v>
      </c>
      <c r="K42" s="13">
        <v>0</v>
      </c>
    </row>
    <row r="43" spans="1:11" x14ac:dyDescent="0.25">
      <c r="A43" s="18" t="s">
        <v>235</v>
      </c>
      <c r="B43" s="13">
        <v>11</v>
      </c>
      <c r="C43" s="13">
        <v>5</v>
      </c>
      <c r="D43" s="13">
        <v>5</v>
      </c>
      <c r="E43" s="13">
        <v>6</v>
      </c>
      <c r="F43" s="13">
        <v>5</v>
      </c>
      <c r="G43" s="13">
        <v>9</v>
      </c>
      <c r="H43" s="13">
        <v>9</v>
      </c>
      <c r="I43" s="13">
        <v>7</v>
      </c>
      <c r="J43" s="13">
        <v>9</v>
      </c>
      <c r="K43" s="13">
        <v>5</v>
      </c>
    </row>
    <row r="44" spans="1:11" x14ac:dyDescent="0.25">
      <c r="A44" s="18" t="s">
        <v>236</v>
      </c>
      <c r="B44" s="13">
        <v>11</v>
      </c>
      <c r="C44" s="13">
        <v>3</v>
      </c>
      <c r="D44" s="13">
        <v>7</v>
      </c>
      <c r="E44" s="13">
        <v>6</v>
      </c>
      <c r="F44" s="13">
        <v>2</v>
      </c>
      <c r="G44" s="13">
        <v>1</v>
      </c>
      <c r="H44" s="13">
        <v>7</v>
      </c>
      <c r="I44" s="13">
        <v>0</v>
      </c>
      <c r="J44" s="13">
        <v>3</v>
      </c>
      <c r="K44" s="13">
        <v>4</v>
      </c>
    </row>
    <row r="45" spans="1:11" x14ac:dyDescent="0.25">
      <c r="A45" s="18" t="s">
        <v>237</v>
      </c>
      <c r="B45" s="13">
        <v>2</v>
      </c>
      <c r="C45" s="13">
        <v>1</v>
      </c>
      <c r="D45" s="13">
        <v>1</v>
      </c>
      <c r="E45" s="13">
        <v>1</v>
      </c>
      <c r="F45" s="13">
        <v>0</v>
      </c>
      <c r="G45" s="13">
        <v>0</v>
      </c>
      <c r="H45" s="13">
        <v>1</v>
      </c>
      <c r="I45" s="13">
        <v>1</v>
      </c>
      <c r="J45" s="13">
        <v>0</v>
      </c>
      <c r="K45" s="13">
        <v>0</v>
      </c>
    </row>
    <row r="46" spans="1:11" x14ac:dyDescent="0.25">
      <c r="A46" s="17" t="s">
        <v>238</v>
      </c>
      <c r="B46" s="13">
        <v>0</v>
      </c>
      <c r="C46" s="13">
        <v>0</v>
      </c>
      <c r="D46" s="13">
        <v>8</v>
      </c>
      <c r="E46" s="13">
        <v>2</v>
      </c>
      <c r="F46" s="13">
        <v>2</v>
      </c>
      <c r="G46" s="13">
        <v>0</v>
      </c>
      <c r="H46" s="13">
        <v>1</v>
      </c>
      <c r="I46" s="13">
        <v>0</v>
      </c>
      <c r="J46" s="13">
        <v>1</v>
      </c>
      <c r="K46" s="13">
        <v>1</v>
      </c>
    </row>
    <row r="47" spans="1:11" x14ac:dyDescent="0.25">
      <c r="A47" s="18" t="s">
        <v>239</v>
      </c>
      <c r="B47" s="13">
        <v>0</v>
      </c>
      <c r="C47" s="13">
        <v>0</v>
      </c>
      <c r="D47" s="13">
        <v>4</v>
      </c>
      <c r="E47" s="13">
        <v>1</v>
      </c>
      <c r="F47" s="13">
        <v>1</v>
      </c>
      <c r="G47" s="13">
        <v>0</v>
      </c>
      <c r="H47" s="13">
        <v>1</v>
      </c>
      <c r="I47" s="13">
        <v>0</v>
      </c>
      <c r="J47" s="13">
        <v>1</v>
      </c>
      <c r="K47" s="13">
        <v>1</v>
      </c>
    </row>
    <row r="48" spans="1:11" x14ac:dyDescent="0.25">
      <c r="A48" s="18" t="s">
        <v>240</v>
      </c>
      <c r="B48" s="13">
        <v>0</v>
      </c>
      <c r="C48" s="13">
        <v>0</v>
      </c>
      <c r="D48" s="13">
        <v>0</v>
      </c>
      <c r="E48" s="13">
        <v>0</v>
      </c>
      <c r="F48" s="13">
        <v>0</v>
      </c>
      <c r="G48" s="13">
        <v>0</v>
      </c>
      <c r="H48" s="13">
        <v>0</v>
      </c>
      <c r="I48" s="13">
        <v>0</v>
      </c>
      <c r="J48" s="13">
        <v>0</v>
      </c>
      <c r="K48" s="13">
        <v>0</v>
      </c>
    </row>
    <row r="49" spans="1:11" x14ac:dyDescent="0.25">
      <c r="A49" s="18" t="s">
        <v>241</v>
      </c>
      <c r="B49" s="13">
        <v>0</v>
      </c>
      <c r="C49" s="13">
        <v>0</v>
      </c>
      <c r="D49" s="13">
        <v>4</v>
      </c>
      <c r="E49" s="13">
        <v>1</v>
      </c>
      <c r="F49" s="13">
        <v>1</v>
      </c>
      <c r="G49" s="13">
        <v>0</v>
      </c>
      <c r="H49" s="13">
        <v>0</v>
      </c>
      <c r="I49" s="13">
        <v>0</v>
      </c>
      <c r="J49" s="13">
        <v>0</v>
      </c>
      <c r="K49" s="13">
        <v>0</v>
      </c>
    </row>
    <row r="50" spans="1:11" x14ac:dyDescent="0.25">
      <c r="A50" s="18" t="s">
        <v>242</v>
      </c>
      <c r="B50" s="13">
        <v>0</v>
      </c>
      <c r="C50" s="13">
        <v>0</v>
      </c>
      <c r="D50" s="13">
        <v>0</v>
      </c>
      <c r="E50" s="13">
        <v>0</v>
      </c>
      <c r="F50" s="13">
        <v>0</v>
      </c>
      <c r="G50" s="13">
        <v>0</v>
      </c>
      <c r="H50" s="13">
        <v>0</v>
      </c>
      <c r="I50" s="13">
        <v>0</v>
      </c>
      <c r="J50" s="13">
        <v>0</v>
      </c>
      <c r="K50" s="13">
        <v>0</v>
      </c>
    </row>
    <row r="51" spans="1:11" x14ac:dyDescent="0.25">
      <c r="A51" s="18" t="s">
        <v>243</v>
      </c>
      <c r="B51" s="13">
        <v>0</v>
      </c>
      <c r="C51" s="13">
        <v>0</v>
      </c>
      <c r="D51" s="13">
        <v>0</v>
      </c>
      <c r="E51" s="13">
        <v>0</v>
      </c>
      <c r="F51" s="13">
        <v>0</v>
      </c>
      <c r="G51" s="13">
        <v>0</v>
      </c>
      <c r="H51" s="13">
        <v>0</v>
      </c>
      <c r="I51" s="13">
        <v>0</v>
      </c>
      <c r="J51" s="13">
        <v>0</v>
      </c>
      <c r="K51" s="13">
        <v>0</v>
      </c>
    </row>
    <row r="52" spans="1:11" x14ac:dyDescent="0.25">
      <c r="A52" s="17" t="s">
        <v>244</v>
      </c>
      <c r="B52" s="13">
        <v>0</v>
      </c>
      <c r="C52" s="13">
        <v>0</v>
      </c>
      <c r="D52" s="13">
        <v>0</v>
      </c>
      <c r="E52" s="13">
        <v>0</v>
      </c>
      <c r="F52" s="13">
        <v>0</v>
      </c>
      <c r="G52" s="13">
        <v>0</v>
      </c>
      <c r="H52" s="13">
        <v>0</v>
      </c>
      <c r="I52" s="13">
        <v>0</v>
      </c>
      <c r="J52" s="13">
        <v>0</v>
      </c>
      <c r="K52" s="13">
        <v>1</v>
      </c>
    </row>
    <row r="53" spans="1:11" x14ac:dyDescent="0.25">
      <c r="A53" s="18" t="s">
        <v>245</v>
      </c>
      <c r="B53" s="13">
        <v>0</v>
      </c>
      <c r="C53" s="13">
        <v>0</v>
      </c>
      <c r="D53" s="13">
        <v>0</v>
      </c>
      <c r="E53" s="13">
        <v>0</v>
      </c>
      <c r="F53" s="13">
        <v>0</v>
      </c>
      <c r="G53" s="13">
        <v>0</v>
      </c>
      <c r="H53" s="13">
        <v>0</v>
      </c>
      <c r="I53" s="13">
        <v>0</v>
      </c>
      <c r="J53" s="13">
        <v>0</v>
      </c>
      <c r="K53" s="13">
        <v>0</v>
      </c>
    </row>
    <row r="54" spans="1:11" x14ac:dyDescent="0.25">
      <c r="A54" s="18" t="s">
        <v>246</v>
      </c>
      <c r="B54" s="13">
        <v>0</v>
      </c>
      <c r="C54" s="13">
        <v>0</v>
      </c>
      <c r="D54" s="13">
        <v>0</v>
      </c>
      <c r="E54" s="13">
        <v>0</v>
      </c>
      <c r="F54" s="13">
        <v>0</v>
      </c>
      <c r="G54" s="13">
        <v>0</v>
      </c>
      <c r="H54" s="13">
        <v>0</v>
      </c>
      <c r="I54" s="13">
        <v>0</v>
      </c>
      <c r="J54" s="13">
        <v>0</v>
      </c>
      <c r="K54" s="13">
        <v>0</v>
      </c>
    </row>
    <row r="55" spans="1:11" x14ac:dyDescent="0.25">
      <c r="A55" s="18" t="s">
        <v>247</v>
      </c>
      <c r="B55" s="13">
        <v>0</v>
      </c>
      <c r="C55" s="13">
        <v>0</v>
      </c>
      <c r="D55" s="13">
        <v>0</v>
      </c>
      <c r="E55" s="13">
        <v>0</v>
      </c>
      <c r="F55" s="13">
        <v>0</v>
      </c>
      <c r="G55" s="13">
        <v>0</v>
      </c>
      <c r="H55" s="13">
        <v>0</v>
      </c>
      <c r="I55" s="13">
        <v>0</v>
      </c>
      <c r="J55" s="13">
        <v>0</v>
      </c>
      <c r="K55" s="13">
        <v>1</v>
      </c>
    </row>
    <row r="56" spans="1:11" x14ac:dyDescent="0.25">
      <c r="A56" s="17" t="s">
        <v>248</v>
      </c>
      <c r="B56" s="13">
        <v>0</v>
      </c>
      <c r="C56" s="13">
        <v>0</v>
      </c>
      <c r="D56" s="13">
        <v>0</v>
      </c>
      <c r="E56" s="13">
        <v>0</v>
      </c>
      <c r="F56" s="13">
        <v>0</v>
      </c>
      <c r="G56" s="13">
        <v>0</v>
      </c>
      <c r="H56" s="13">
        <v>0</v>
      </c>
      <c r="I56" s="13">
        <v>0</v>
      </c>
      <c r="J56" s="13">
        <v>0</v>
      </c>
      <c r="K56" s="13">
        <v>0</v>
      </c>
    </row>
    <row r="57" spans="1:11" x14ac:dyDescent="0.25">
      <c r="A57" s="18" t="s">
        <v>249</v>
      </c>
      <c r="B57" s="13">
        <v>0</v>
      </c>
      <c r="C57" s="13">
        <v>0</v>
      </c>
      <c r="D57" s="13">
        <v>0</v>
      </c>
      <c r="E57" s="13">
        <v>0</v>
      </c>
      <c r="F57" s="13">
        <v>0</v>
      </c>
      <c r="G57" s="13">
        <v>0</v>
      </c>
      <c r="H57" s="13">
        <v>0</v>
      </c>
      <c r="I57" s="13">
        <v>0</v>
      </c>
      <c r="J57" s="13">
        <v>0</v>
      </c>
      <c r="K57" s="13">
        <v>0</v>
      </c>
    </row>
    <row r="58" spans="1:11" x14ac:dyDescent="0.25">
      <c r="A58" s="18" t="s">
        <v>250</v>
      </c>
      <c r="B58" s="13">
        <v>0</v>
      </c>
      <c r="C58" s="13">
        <v>0</v>
      </c>
      <c r="D58" s="13">
        <v>0</v>
      </c>
      <c r="E58" s="13">
        <v>0</v>
      </c>
      <c r="F58" s="13">
        <v>0</v>
      </c>
      <c r="G58" s="13">
        <v>0</v>
      </c>
      <c r="H58" s="13">
        <v>0</v>
      </c>
      <c r="I58" s="13">
        <v>0</v>
      </c>
      <c r="J58" s="13">
        <v>0</v>
      </c>
      <c r="K58" s="13">
        <v>0</v>
      </c>
    </row>
    <row r="59" spans="1:11" x14ac:dyDescent="0.25">
      <c r="A59" s="18" t="s">
        <v>376</v>
      </c>
      <c r="B59" s="13">
        <v>0</v>
      </c>
      <c r="C59" s="13">
        <v>0</v>
      </c>
      <c r="D59" s="13">
        <v>0</v>
      </c>
      <c r="E59" s="13">
        <v>0</v>
      </c>
      <c r="F59" s="13">
        <v>0</v>
      </c>
      <c r="G59" s="13">
        <v>0</v>
      </c>
      <c r="H59" s="13">
        <v>0</v>
      </c>
      <c r="I59" s="13">
        <v>0</v>
      </c>
      <c r="J59" s="13">
        <v>0</v>
      </c>
      <c r="K59" s="13">
        <v>0</v>
      </c>
    </row>
    <row r="60" spans="1:11" x14ac:dyDescent="0.25">
      <c r="A60" s="18" t="s">
        <v>251</v>
      </c>
      <c r="B60" s="13">
        <v>0</v>
      </c>
      <c r="C60" s="13">
        <v>0</v>
      </c>
      <c r="D60" s="13">
        <v>0</v>
      </c>
      <c r="E60" s="13">
        <v>0</v>
      </c>
      <c r="F60" s="13">
        <v>0</v>
      </c>
      <c r="G60" s="13">
        <v>0</v>
      </c>
      <c r="H60" s="13">
        <v>0</v>
      </c>
      <c r="I60" s="13">
        <v>0</v>
      </c>
      <c r="J60" s="13">
        <v>0</v>
      </c>
      <c r="K60" s="13">
        <v>0</v>
      </c>
    </row>
    <row r="61" spans="1:11" x14ac:dyDescent="0.25">
      <c r="A61" s="18" t="s">
        <v>252</v>
      </c>
      <c r="B61" s="13">
        <v>0</v>
      </c>
      <c r="C61" s="13">
        <v>0</v>
      </c>
      <c r="D61" s="13">
        <v>0</v>
      </c>
      <c r="E61" s="13">
        <v>0</v>
      </c>
      <c r="F61" s="13">
        <v>0</v>
      </c>
      <c r="G61" s="13">
        <v>0</v>
      </c>
      <c r="H61" s="13">
        <v>0</v>
      </c>
      <c r="I61" s="13">
        <v>0</v>
      </c>
      <c r="J61" s="13">
        <v>0</v>
      </c>
      <c r="K61" s="13">
        <v>0</v>
      </c>
    </row>
    <row r="62" spans="1:11" x14ac:dyDescent="0.25">
      <c r="A62" s="18" t="s">
        <v>253</v>
      </c>
      <c r="B62" s="13">
        <v>0</v>
      </c>
      <c r="C62" s="13">
        <v>0</v>
      </c>
      <c r="D62" s="13">
        <v>0</v>
      </c>
      <c r="E62" s="13">
        <v>0</v>
      </c>
      <c r="F62" s="13">
        <v>0</v>
      </c>
      <c r="G62" s="13">
        <v>0</v>
      </c>
      <c r="H62" s="13">
        <v>0</v>
      </c>
      <c r="I62" s="13">
        <v>0</v>
      </c>
      <c r="J62" s="13">
        <v>0</v>
      </c>
      <c r="K62" s="13">
        <v>0</v>
      </c>
    </row>
    <row r="63" spans="1:11" x14ac:dyDescent="0.25">
      <c r="A63" s="18" t="s">
        <v>254</v>
      </c>
      <c r="B63" s="13">
        <v>0</v>
      </c>
      <c r="C63" s="13">
        <v>0</v>
      </c>
      <c r="D63" s="13">
        <v>0</v>
      </c>
      <c r="E63" s="13">
        <v>0</v>
      </c>
      <c r="F63" s="13">
        <v>0</v>
      </c>
      <c r="G63" s="13">
        <v>0</v>
      </c>
      <c r="H63" s="13">
        <v>0</v>
      </c>
      <c r="I63" s="13">
        <v>0</v>
      </c>
      <c r="J63" s="13">
        <v>0</v>
      </c>
      <c r="K63" s="13">
        <v>0</v>
      </c>
    </row>
    <row r="64" spans="1:11" x14ac:dyDescent="0.25">
      <c r="A64" s="18" t="s">
        <v>255</v>
      </c>
      <c r="B64" s="13">
        <v>0</v>
      </c>
      <c r="C64" s="13">
        <v>0</v>
      </c>
      <c r="D64" s="13">
        <v>0</v>
      </c>
      <c r="E64" s="13">
        <v>0</v>
      </c>
      <c r="F64" s="13">
        <v>0</v>
      </c>
      <c r="G64" s="13">
        <v>0</v>
      </c>
      <c r="H64" s="13">
        <v>0</v>
      </c>
      <c r="I64" s="13">
        <v>0</v>
      </c>
      <c r="J64" s="13">
        <v>0</v>
      </c>
      <c r="K64" s="13">
        <v>0</v>
      </c>
    </row>
    <row r="65" spans="1:11" x14ac:dyDescent="0.25">
      <c r="A65" s="18" t="s">
        <v>256</v>
      </c>
      <c r="B65" s="13">
        <v>0</v>
      </c>
      <c r="C65" s="13">
        <v>0</v>
      </c>
      <c r="D65" s="13">
        <v>0</v>
      </c>
      <c r="E65" s="13">
        <v>0</v>
      </c>
      <c r="F65" s="13">
        <v>0</v>
      </c>
      <c r="G65" s="13">
        <v>0</v>
      </c>
      <c r="H65" s="13">
        <v>0</v>
      </c>
      <c r="I65" s="13">
        <v>0</v>
      </c>
      <c r="J65" s="13">
        <v>0</v>
      </c>
      <c r="K65" s="13">
        <v>0</v>
      </c>
    </row>
    <row r="66" spans="1:11" x14ac:dyDescent="0.25">
      <c r="A66" s="18" t="s">
        <v>257</v>
      </c>
      <c r="B66" s="13">
        <v>0</v>
      </c>
      <c r="C66" s="13">
        <v>0</v>
      </c>
      <c r="D66" s="13">
        <v>0</v>
      </c>
      <c r="E66" s="13">
        <v>0</v>
      </c>
      <c r="F66" s="13">
        <v>0</v>
      </c>
      <c r="G66" s="13">
        <v>0</v>
      </c>
      <c r="H66" s="13">
        <v>0</v>
      </c>
      <c r="I66" s="13">
        <v>0</v>
      </c>
      <c r="J66" s="13">
        <v>0</v>
      </c>
      <c r="K66" s="13">
        <v>0</v>
      </c>
    </row>
    <row r="67" spans="1:11" x14ac:dyDescent="0.25">
      <c r="A67" s="18" t="s">
        <v>258</v>
      </c>
      <c r="B67" s="13">
        <v>0</v>
      </c>
      <c r="C67" s="13">
        <v>0</v>
      </c>
      <c r="D67" s="13">
        <v>0</v>
      </c>
      <c r="E67" s="13">
        <v>0</v>
      </c>
      <c r="F67" s="13">
        <v>0</v>
      </c>
      <c r="G67" s="13">
        <v>0</v>
      </c>
      <c r="H67" s="13">
        <v>0</v>
      </c>
      <c r="I67" s="13">
        <v>0</v>
      </c>
      <c r="J67" s="13">
        <v>0</v>
      </c>
      <c r="K67" s="13">
        <v>0</v>
      </c>
    </row>
    <row r="68" spans="1:11" x14ac:dyDescent="0.25">
      <c r="A68" s="17" t="s">
        <v>259</v>
      </c>
      <c r="B68" s="13">
        <v>71</v>
      </c>
      <c r="C68" s="13">
        <v>77</v>
      </c>
      <c r="D68" s="13">
        <v>63</v>
      </c>
      <c r="E68" s="13">
        <v>78</v>
      </c>
      <c r="F68" s="13">
        <v>87</v>
      </c>
      <c r="G68" s="13">
        <v>72</v>
      </c>
      <c r="H68" s="13">
        <v>100</v>
      </c>
      <c r="I68" s="13">
        <v>83</v>
      </c>
      <c r="J68" s="13">
        <v>88</v>
      </c>
      <c r="K68" s="13">
        <v>107</v>
      </c>
    </row>
    <row r="69" spans="1:11" x14ac:dyDescent="0.25">
      <c r="A69" s="18" t="s">
        <v>260</v>
      </c>
      <c r="B69" s="13">
        <v>0</v>
      </c>
      <c r="C69" s="13">
        <v>1</v>
      </c>
      <c r="D69" s="13">
        <v>4</v>
      </c>
      <c r="E69" s="13">
        <v>3</v>
      </c>
      <c r="F69" s="13">
        <v>2</v>
      </c>
      <c r="G69" s="13">
        <v>0</v>
      </c>
      <c r="H69" s="13">
        <v>2</v>
      </c>
      <c r="I69" s="13">
        <v>0</v>
      </c>
      <c r="J69" s="13">
        <v>1</v>
      </c>
      <c r="K69" s="13">
        <v>1</v>
      </c>
    </row>
    <row r="70" spans="1:11" x14ac:dyDescent="0.25">
      <c r="A70" s="18" t="s">
        <v>261</v>
      </c>
      <c r="B70" s="13">
        <v>68</v>
      </c>
      <c r="C70" s="13">
        <v>75</v>
      </c>
      <c r="D70" s="13">
        <v>53</v>
      </c>
      <c r="E70" s="13">
        <v>69</v>
      </c>
      <c r="F70" s="13">
        <v>80</v>
      </c>
      <c r="G70" s="13">
        <v>67</v>
      </c>
      <c r="H70" s="13">
        <v>90</v>
      </c>
      <c r="I70" s="13">
        <v>72</v>
      </c>
      <c r="J70" s="13">
        <v>81</v>
      </c>
      <c r="K70" s="13">
        <v>96</v>
      </c>
    </row>
    <row r="71" spans="1:11" x14ac:dyDescent="0.25">
      <c r="A71" s="18" t="s">
        <v>262</v>
      </c>
      <c r="B71" s="13">
        <v>2</v>
      </c>
      <c r="C71" s="13">
        <v>1</v>
      </c>
      <c r="D71" s="13">
        <v>6</v>
      </c>
      <c r="E71" s="13">
        <v>6</v>
      </c>
      <c r="F71" s="13">
        <v>5</v>
      </c>
      <c r="G71" s="13">
        <v>5</v>
      </c>
      <c r="H71" s="13">
        <v>7</v>
      </c>
      <c r="I71" s="13">
        <v>11</v>
      </c>
      <c r="J71" s="13">
        <v>4</v>
      </c>
      <c r="K71" s="13">
        <v>5</v>
      </c>
    </row>
    <row r="72" spans="1:11" x14ac:dyDescent="0.25">
      <c r="A72" s="18" t="s">
        <v>263</v>
      </c>
      <c r="B72" s="13">
        <v>1</v>
      </c>
      <c r="C72" s="13">
        <v>0</v>
      </c>
      <c r="D72" s="13">
        <v>0</v>
      </c>
      <c r="E72" s="13">
        <v>0</v>
      </c>
      <c r="F72" s="13">
        <v>0</v>
      </c>
      <c r="G72" s="13">
        <v>0</v>
      </c>
      <c r="H72" s="13">
        <v>1</v>
      </c>
      <c r="I72" s="13">
        <v>0</v>
      </c>
      <c r="J72" s="13">
        <v>0</v>
      </c>
      <c r="K72" s="13">
        <v>0</v>
      </c>
    </row>
    <row r="73" spans="1:11" x14ac:dyDescent="0.25">
      <c r="A73" s="18" t="s">
        <v>264</v>
      </c>
      <c r="B73" s="13">
        <v>0</v>
      </c>
      <c r="C73" s="13">
        <v>0</v>
      </c>
      <c r="D73" s="13">
        <v>0</v>
      </c>
      <c r="E73" s="13">
        <v>0</v>
      </c>
      <c r="F73" s="13">
        <v>0</v>
      </c>
      <c r="G73" s="13">
        <v>0</v>
      </c>
      <c r="H73" s="13">
        <v>0</v>
      </c>
      <c r="I73" s="13">
        <v>0</v>
      </c>
      <c r="J73" s="13">
        <v>2</v>
      </c>
      <c r="K73" s="13">
        <v>5</v>
      </c>
    </row>
    <row r="74" spans="1:11" x14ac:dyDescent="0.25">
      <c r="A74" s="15" t="s">
        <v>137</v>
      </c>
      <c r="B74" s="13">
        <v>214</v>
      </c>
      <c r="C74" s="13">
        <v>192</v>
      </c>
      <c r="D74" s="13">
        <v>163</v>
      </c>
      <c r="E74" s="13">
        <v>180</v>
      </c>
      <c r="F74" s="13">
        <v>198</v>
      </c>
      <c r="G74" s="13">
        <v>161</v>
      </c>
      <c r="H74" s="13">
        <v>207</v>
      </c>
      <c r="I74" s="13">
        <v>195</v>
      </c>
      <c r="J74" s="13">
        <v>182</v>
      </c>
      <c r="K74" s="13">
        <v>206</v>
      </c>
    </row>
  </sheetData>
  <hyperlinks>
    <hyperlink ref="A2" location="'Cover page'!A1" display="Return to Cover page" xr:uid="{96ECB6B5-EA8C-4539-AEE1-C5B6BEFBEE2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7993C-AD4B-429E-8000-BE413245EBF1}">
  <dimension ref="A1:K64"/>
  <sheetViews>
    <sheetView zoomScale="85" zoomScaleNormal="85" workbookViewId="0">
      <selection activeCell="B2" sqref="B2"/>
    </sheetView>
  </sheetViews>
  <sheetFormatPr defaultRowHeight="15" x14ac:dyDescent="0.25"/>
  <cols>
    <col min="1" max="1" width="53.8554687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page'!$A$30</f>
        <v>Table 4.1. Fatalities (count) by Breakdown Agency (TOOCS Sub major group),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265</v>
      </c>
      <c r="B8" s="14">
        <v>14</v>
      </c>
      <c r="C8" s="14">
        <v>14</v>
      </c>
      <c r="D8" s="14">
        <v>17</v>
      </c>
      <c r="E8" s="14">
        <v>25</v>
      </c>
      <c r="F8" s="14">
        <v>22</v>
      </c>
      <c r="G8" s="14">
        <v>22</v>
      </c>
      <c r="H8" s="14">
        <v>27</v>
      </c>
      <c r="I8" s="14">
        <v>24</v>
      </c>
      <c r="J8" s="14">
        <v>25</v>
      </c>
      <c r="K8" s="14">
        <v>18</v>
      </c>
    </row>
    <row r="9" spans="1:11" x14ac:dyDescent="0.25">
      <c r="A9" s="18" t="s">
        <v>266</v>
      </c>
      <c r="B9" s="14">
        <v>2</v>
      </c>
      <c r="C9" s="14">
        <v>2</v>
      </c>
      <c r="D9" s="14">
        <v>1</v>
      </c>
      <c r="E9" s="14">
        <v>1</v>
      </c>
      <c r="F9" s="14">
        <v>2</v>
      </c>
      <c r="G9" s="14">
        <v>1</v>
      </c>
      <c r="H9" s="14">
        <v>2</v>
      </c>
      <c r="I9" s="14">
        <v>0</v>
      </c>
      <c r="J9" s="14">
        <v>0</v>
      </c>
      <c r="K9" s="14">
        <v>1</v>
      </c>
    </row>
    <row r="10" spans="1:11" x14ac:dyDescent="0.25">
      <c r="A10" s="18" t="s">
        <v>267</v>
      </c>
      <c r="B10" s="14">
        <v>0</v>
      </c>
      <c r="C10" s="14">
        <v>0</v>
      </c>
      <c r="D10" s="14">
        <v>1</v>
      </c>
      <c r="E10" s="14">
        <v>1</v>
      </c>
      <c r="F10" s="14">
        <v>2</v>
      </c>
      <c r="G10" s="14">
        <v>3</v>
      </c>
      <c r="H10" s="14">
        <v>3</v>
      </c>
      <c r="I10" s="14">
        <v>2</v>
      </c>
      <c r="J10" s="14">
        <v>3</v>
      </c>
      <c r="K10" s="14">
        <v>2</v>
      </c>
    </row>
    <row r="11" spans="1:11" x14ac:dyDescent="0.25">
      <c r="A11" s="18" t="s">
        <v>268</v>
      </c>
      <c r="B11" s="14">
        <v>0</v>
      </c>
      <c r="C11" s="14">
        <v>0</v>
      </c>
      <c r="D11" s="14">
        <v>0</v>
      </c>
      <c r="E11" s="14">
        <v>0</v>
      </c>
      <c r="F11" s="14">
        <v>0</v>
      </c>
      <c r="G11" s="14">
        <v>0</v>
      </c>
      <c r="H11" s="14">
        <v>0</v>
      </c>
      <c r="I11" s="14">
        <v>0</v>
      </c>
      <c r="J11" s="14">
        <v>0</v>
      </c>
      <c r="K11" s="14">
        <v>0</v>
      </c>
    </row>
    <row r="12" spans="1:11" x14ac:dyDescent="0.25">
      <c r="A12" s="18" t="s">
        <v>269</v>
      </c>
      <c r="B12" s="14">
        <v>1</v>
      </c>
      <c r="C12" s="14">
        <v>1</v>
      </c>
      <c r="D12" s="14">
        <v>0</v>
      </c>
      <c r="E12" s="14">
        <v>0</v>
      </c>
      <c r="F12" s="14">
        <v>0</v>
      </c>
      <c r="G12" s="14">
        <v>0</v>
      </c>
      <c r="H12" s="14">
        <v>0</v>
      </c>
      <c r="I12" s="14">
        <v>2</v>
      </c>
      <c r="J12" s="14">
        <v>1</v>
      </c>
      <c r="K12" s="14">
        <v>0</v>
      </c>
    </row>
    <row r="13" spans="1:11" x14ac:dyDescent="0.25">
      <c r="A13" s="18" t="s">
        <v>270</v>
      </c>
      <c r="B13" s="14">
        <v>6</v>
      </c>
      <c r="C13" s="14">
        <v>8</v>
      </c>
      <c r="D13" s="14">
        <v>12</v>
      </c>
      <c r="E13" s="14">
        <v>16</v>
      </c>
      <c r="F13" s="14">
        <v>12</v>
      </c>
      <c r="G13" s="14">
        <v>13</v>
      </c>
      <c r="H13" s="14">
        <v>14</v>
      </c>
      <c r="I13" s="14">
        <v>12</v>
      </c>
      <c r="J13" s="14">
        <v>14</v>
      </c>
      <c r="K13" s="14">
        <v>12</v>
      </c>
    </row>
    <row r="14" spans="1:11" x14ac:dyDescent="0.25">
      <c r="A14" s="18" t="s">
        <v>271</v>
      </c>
      <c r="B14" s="14">
        <v>5</v>
      </c>
      <c r="C14" s="14">
        <v>3</v>
      </c>
      <c r="D14" s="14">
        <v>3</v>
      </c>
      <c r="E14" s="14">
        <v>6</v>
      </c>
      <c r="F14" s="14">
        <v>5</v>
      </c>
      <c r="G14" s="14">
        <v>5</v>
      </c>
      <c r="H14" s="14">
        <v>6</v>
      </c>
      <c r="I14" s="14">
        <v>8</v>
      </c>
      <c r="J14" s="14">
        <v>6</v>
      </c>
      <c r="K14" s="14">
        <v>3</v>
      </c>
    </row>
    <row r="15" spans="1:11" x14ac:dyDescent="0.25">
      <c r="A15" s="18" t="s">
        <v>272</v>
      </c>
      <c r="B15" s="14">
        <v>0</v>
      </c>
      <c r="C15" s="14">
        <v>0</v>
      </c>
      <c r="D15" s="14">
        <v>0</v>
      </c>
      <c r="E15" s="14">
        <v>0</v>
      </c>
      <c r="F15" s="14">
        <v>0</v>
      </c>
      <c r="G15" s="14">
        <v>0</v>
      </c>
      <c r="H15" s="14">
        <v>0</v>
      </c>
      <c r="I15" s="14">
        <v>0</v>
      </c>
      <c r="J15" s="14">
        <v>0</v>
      </c>
      <c r="K15" s="14">
        <v>0</v>
      </c>
    </row>
    <row r="16" spans="1:11" x14ac:dyDescent="0.25">
      <c r="A16" s="18" t="s">
        <v>273</v>
      </c>
      <c r="B16" s="14">
        <v>0</v>
      </c>
      <c r="C16" s="14">
        <v>0</v>
      </c>
      <c r="D16" s="14">
        <v>0</v>
      </c>
      <c r="E16" s="14">
        <v>0</v>
      </c>
      <c r="F16" s="14">
        <v>0</v>
      </c>
      <c r="G16" s="14">
        <v>0</v>
      </c>
      <c r="H16" s="14">
        <v>0</v>
      </c>
      <c r="I16" s="14">
        <v>0</v>
      </c>
      <c r="J16" s="14">
        <v>0</v>
      </c>
      <c r="K16" s="14">
        <v>0</v>
      </c>
    </row>
    <row r="17" spans="1:11" x14ac:dyDescent="0.25">
      <c r="A17" s="18" t="s">
        <v>274</v>
      </c>
      <c r="B17" s="14">
        <v>0</v>
      </c>
      <c r="C17" s="14">
        <v>0</v>
      </c>
      <c r="D17" s="14">
        <v>0</v>
      </c>
      <c r="E17" s="14">
        <v>1</v>
      </c>
      <c r="F17" s="14">
        <v>1</v>
      </c>
      <c r="G17" s="14">
        <v>0</v>
      </c>
      <c r="H17" s="14">
        <v>2</v>
      </c>
      <c r="I17" s="14">
        <v>0</v>
      </c>
      <c r="J17" s="14">
        <v>1</v>
      </c>
      <c r="K17" s="14">
        <v>0</v>
      </c>
    </row>
    <row r="18" spans="1:11" x14ac:dyDescent="0.25">
      <c r="A18" s="17" t="s">
        <v>275</v>
      </c>
      <c r="B18" s="14">
        <v>104</v>
      </c>
      <c r="C18" s="14">
        <v>107</v>
      </c>
      <c r="D18" s="14">
        <v>77</v>
      </c>
      <c r="E18" s="14">
        <v>106</v>
      </c>
      <c r="F18" s="14">
        <v>118</v>
      </c>
      <c r="G18" s="14">
        <v>111</v>
      </c>
      <c r="H18" s="14">
        <v>114</v>
      </c>
      <c r="I18" s="14">
        <v>115</v>
      </c>
      <c r="J18" s="14">
        <v>115</v>
      </c>
      <c r="K18" s="14">
        <v>120</v>
      </c>
    </row>
    <row r="19" spans="1:11" x14ac:dyDescent="0.25">
      <c r="A19" s="18" t="s">
        <v>276</v>
      </c>
      <c r="B19" s="14">
        <v>10</v>
      </c>
      <c r="C19" s="14">
        <v>4</v>
      </c>
      <c r="D19" s="14">
        <v>8</v>
      </c>
      <c r="E19" s="14">
        <v>11</v>
      </c>
      <c r="F19" s="14">
        <v>7</v>
      </c>
      <c r="G19" s="14">
        <v>8</v>
      </c>
      <c r="H19" s="14">
        <v>11</v>
      </c>
      <c r="I19" s="14">
        <v>9</v>
      </c>
      <c r="J19" s="14">
        <v>7</v>
      </c>
      <c r="K19" s="14">
        <v>5</v>
      </c>
    </row>
    <row r="20" spans="1:11" x14ac:dyDescent="0.25">
      <c r="A20" s="18" t="s">
        <v>277</v>
      </c>
      <c r="B20" s="14">
        <v>3</v>
      </c>
      <c r="C20" s="14">
        <v>1</v>
      </c>
      <c r="D20" s="14">
        <v>2</v>
      </c>
      <c r="E20" s="14">
        <v>0</v>
      </c>
      <c r="F20" s="14">
        <v>2</v>
      </c>
      <c r="G20" s="14">
        <v>3</v>
      </c>
      <c r="H20" s="14">
        <v>0</v>
      </c>
      <c r="I20" s="14">
        <v>0</v>
      </c>
      <c r="J20" s="14">
        <v>3</v>
      </c>
      <c r="K20" s="14">
        <v>3</v>
      </c>
    </row>
    <row r="21" spans="1:11" x14ac:dyDescent="0.25">
      <c r="A21" s="18" t="s">
        <v>278</v>
      </c>
      <c r="B21" s="14">
        <v>12</v>
      </c>
      <c r="C21" s="14">
        <v>13</v>
      </c>
      <c r="D21" s="14">
        <v>17</v>
      </c>
      <c r="E21" s="14">
        <v>9</v>
      </c>
      <c r="F21" s="14">
        <v>10</v>
      </c>
      <c r="G21" s="14">
        <v>8</v>
      </c>
      <c r="H21" s="14">
        <v>12</v>
      </c>
      <c r="I21" s="14">
        <v>9</v>
      </c>
      <c r="J21" s="14">
        <v>9</v>
      </c>
      <c r="K21" s="14">
        <v>9</v>
      </c>
    </row>
    <row r="22" spans="1:11" x14ac:dyDescent="0.25">
      <c r="A22" s="18" t="s">
        <v>279</v>
      </c>
      <c r="B22" s="14">
        <v>66</v>
      </c>
      <c r="C22" s="14">
        <v>60</v>
      </c>
      <c r="D22" s="14">
        <v>45</v>
      </c>
      <c r="E22" s="14">
        <v>72</v>
      </c>
      <c r="F22" s="14">
        <v>70</v>
      </c>
      <c r="G22" s="14">
        <v>71</v>
      </c>
      <c r="H22" s="14">
        <v>74</v>
      </c>
      <c r="I22" s="14">
        <v>76</v>
      </c>
      <c r="J22" s="14">
        <v>78</v>
      </c>
      <c r="K22" s="14">
        <v>80</v>
      </c>
    </row>
    <row r="23" spans="1:11" x14ac:dyDescent="0.25">
      <c r="A23" s="18" t="s">
        <v>280</v>
      </c>
      <c r="B23" s="14">
        <v>1</v>
      </c>
      <c r="C23" s="14">
        <v>3</v>
      </c>
      <c r="D23" s="14">
        <v>0</v>
      </c>
      <c r="E23" s="14">
        <v>1</v>
      </c>
      <c r="F23" s="14">
        <v>3</v>
      </c>
      <c r="G23" s="14">
        <v>3</v>
      </c>
      <c r="H23" s="14">
        <v>1</v>
      </c>
      <c r="I23" s="14">
        <v>1</v>
      </c>
      <c r="J23" s="14">
        <v>0</v>
      </c>
      <c r="K23" s="14">
        <v>1</v>
      </c>
    </row>
    <row r="24" spans="1:11" x14ac:dyDescent="0.25">
      <c r="A24" s="18" t="s">
        <v>281</v>
      </c>
      <c r="B24" s="14">
        <v>6</v>
      </c>
      <c r="C24" s="14">
        <v>13</v>
      </c>
      <c r="D24" s="14">
        <v>4</v>
      </c>
      <c r="E24" s="14">
        <v>7</v>
      </c>
      <c r="F24" s="14">
        <v>16</v>
      </c>
      <c r="G24" s="14">
        <v>8</v>
      </c>
      <c r="H24" s="14">
        <v>12</v>
      </c>
      <c r="I24" s="14">
        <v>13</v>
      </c>
      <c r="J24" s="14">
        <v>6</v>
      </c>
      <c r="K24" s="14">
        <v>11</v>
      </c>
    </row>
    <row r="25" spans="1:11" x14ac:dyDescent="0.25">
      <c r="A25" s="18" t="s">
        <v>282</v>
      </c>
      <c r="B25" s="14">
        <v>3</v>
      </c>
      <c r="C25" s="14">
        <v>7</v>
      </c>
      <c r="D25" s="14">
        <v>0</v>
      </c>
      <c r="E25" s="14">
        <v>0</v>
      </c>
      <c r="F25" s="14">
        <v>3</v>
      </c>
      <c r="G25" s="14">
        <v>2</v>
      </c>
      <c r="H25" s="14">
        <v>0</v>
      </c>
      <c r="I25" s="14">
        <v>1</v>
      </c>
      <c r="J25" s="14">
        <v>0</v>
      </c>
      <c r="K25" s="14">
        <v>2</v>
      </c>
    </row>
    <row r="26" spans="1:11" x14ac:dyDescent="0.25">
      <c r="A26" s="18" t="s">
        <v>283</v>
      </c>
      <c r="B26" s="14">
        <v>3</v>
      </c>
      <c r="C26" s="14">
        <v>6</v>
      </c>
      <c r="D26" s="14">
        <v>1</v>
      </c>
      <c r="E26" s="14">
        <v>6</v>
      </c>
      <c r="F26" s="14">
        <v>7</v>
      </c>
      <c r="G26" s="14">
        <v>8</v>
      </c>
      <c r="H26" s="14">
        <v>4</v>
      </c>
      <c r="I26" s="14">
        <v>6</v>
      </c>
      <c r="J26" s="14">
        <v>12</v>
      </c>
      <c r="K26" s="14">
        <v>9</v>
      </c>
    </row>
    <row r="27" spans="1:11" x14ac:dyDescent="0.25">
      <c r="A27" s="17" t="s">
        <v>284</v>
      </c>
      <c r="B27" s="14">
        <v>3</v>
      </c>
      <c r="C27" s="14">
        <v>4</v>
      </c>
      <c r="D27" s="14">
        <v>4</v>
      </c>
      <c r="E27" s="14">
        <v>3</v>
      </c>
      <c r="F27" s="14">
        <v>2</v>
      </c>
      <c r="G27" s="14">
        <v>4</v>
      </c>
      <c r="H27" s="14">
        <v>4</v>
      </c>
      <c r="I27" s="14">
        <v>2</v>
      </c>
      <c r="J27" s="14">
        <v>3</v>
      </c>
      <c r="K27" s="14">
        <v>3</v>
      </c>
    </row>
    <row r="28" spans="1:11" x14ac:dyDescent="0.25">
      <c r="A28" s="18" t="s">
        <v>285</v>
      </c>
      <c r="B28" s="14">
        <v>1</v>
      </c>
      <c r="C28" s="14">
        <v>1</v>
      </c>
      <c r="D28" s="14">
        <v>1</v>
      </c>
      <c r="E28" s="14">
        <v>0</v>
      </c>
      <c r="F28" s="14">
        <v>1</v>
      </c>
      <c r="G28" s="14">
        <v>3</v>
      </c>
      <c r="H28" s="14">
        <v>1</v>
      </c>
      <c r="I28" s="14">
        <v>1</v>
      </c>
      <c r="J28" s="14">
        <v>3</v>
      </c>
      <c r="K28" s="14">
        <v>0</v>
      </c>
    </row>
    <row r="29" spans="1:11" x14ac:dyDescent="0.25">
      <c r="A29" s="18" t="s">
        <v>286</v>
      </c>
      <c r="B29" s="14">
        <v>0</v>
      </c>
      <c r="C29" s="14">
        <v>0</v>
      </c>
      <c r="D29" s="14">
        <v>0</v>
      </c>
      <c r="E29" s="14">
        <v>1</v>
      </c>
      <c r="F29" s="14">
        <v>0</v>
      </c>
      <c r="G29" s="14">
        <v>0</v>
      </c>
      <c r="H29" s="14">
        <v>1</v>
      </c>
      <c r="I29" s="14">
        <v>0</v>
      </c>
      <c r="J29" s="14">
        <v>0</v>
      </c>
      <c r="K29" s="14">
        <v>1</v>
      </c>
    </row>
    <row r="30" spans="1:11" x14ac:dyDescent="0.25">
      <c r="A30" s="18" t="s">
        <v>287</v>
      </c>
      <c r="B30" s="14">
        <v>0</v>
      </c>
      <c r="C30" s="14">
        <v>0</v>
      </c>
      <c r="D30" s="14">
        <v>0</v>
      </c>
      <c r="E30" s="14">
        <v>0</v>
      </c>
      <c r="F30" s="14">
        <v>0</v>
      </c>
      <c r="G30" s="14">
        <v>0</v>
      </c>
      <c r="H30" s="14">
        <v>0</v>
      </c>
      <c r="I30" s="14">
        <v>0</v>
      </c>
      <c r="J30" s="14">
        <v>0</v>
      </c>
      <c r="K30" s="14">
        <v>0</v>
      </c>
    </row>
    <row r="31" spans="1:11" x14ac:dyDescent="0.25">
      <c r="A31" s="18" t="s">
        <v>288</v>
      </c>
      <c r="B31" s="14">
        <v>2</v>
      </c>
      <c r="C31" s="14">
        <v>2</v>
      </c>
      <c r="D31" s="14">
        <v>1</v>
      </c>
      <c r="E31" s="14">
        <v>1</v>
      </c>
      <c r="F31" s="14">
        <v>0</v>
      </c>
      <c r="G31" s="14">
        <v>1</v>
      </c>
      <c r="H31" s="14">
        <v>2</v>
      </c>
      <c r="I31" s="14">
        <v>0</v>
      </c>
      <c r="J31" s="14">
        <v>0</v>
      </c>
      <c r="K31" s="14">
        <v>1</v>
      </c>
    </row>
    <row r="32" spans="1:11" x14ac:dyDescent="0.25">
      <c r="A32" s="18" t="s">
        <v>289</v>
      </c>
      <c r="B32" s="14">
        <v>0</v>
      </c>
      <c r="C32" s="14">
        <v>1</v>
      </c>
      <c r="D32" s="14">
        <v>2</v>
      </c>
      <c r="E32" s="14">
        <v>1</v>
      </c>
      <c r="F32" s="14">
        <v>0</v>
      </c>
      <c r="G32" s="14">
        <v>0</v>
      </c>
      <c r="H32" s="14">
        <v>0</v>
      </c>
      <c r="I32" s="14">
        <v>1</v>
      </c>
      <c r="J32" s="14">
        <v>0</v>
      </c>
      <c r="K32" s="14">
        <v>1</v>
      </c>
    </row>
    <row r="33" spans="1:11" x14ac:dyDescent="0.25">
      <c r="A33" s="18" t="s">
        <v>290</v>
      </c>
      <c r="B33" s="14">
        <v>0</v>
      </c>
      <c r="C33" s="14">
        <v>0</v>
      </c>
      <c r="D33" s="14">
        <v>0</v>
      </c>
      <c r="E33" s="14">
        <v>0</v>
      </c>
      <c r="F33" s="14">
        <v>1</v>
      </c>
      <c r="G33" s="14">
        <v>0</v>
      </c>
      <c r="H33" s="14">
        <v>0</v>
      </c>
      <c r="I33" s="14">
        <v>0</v>
      </c>
      <c r="J33" s="14">
        <v>0</v>
      </c>
      <c r="K33" s="14">
        <v>0</v>
      </c>
    </row>
    <row r="34" spans="1:11" x14ac:dyDescent="0.25">
      <c r="A34" s="17" t="s">
        <v>291</v>
      </c>
      <c r="B34" s="14">
        <v>12</v>
      </c>
      <c r="C34" s="14">
        <v>17</v>
      </c>
      <c r="D34" s="14">
        <v>11</v>
      </c>
      <c r="E34" s="14">
        <v>18</v>
      </c>
      <c r="F34" s="14">
        <v>10</v>
      </c>
      <c r="G34" s="14">
        <v>6</v>
      </c>
      <c r="H34" s="14">
        <v>7</v>
      </c>
      <c r="I34" s="14">
        <v>12</v>
      </c>
      <c r="J34" s="14">
        <v>11</v>
      </c>
      <c r="K34" s="14">
        <v>14</v>
      </c>
    </row>
    <row r="35" spans="1:11" x14ac:dyDescent="0.25">
      <c r="A35" s="18" t="s">
        <v>292</v>
      </c>
      <c r="B35" s="14">
        <v>1</v>
      </c>
      <c r="C35" s="14">
        <v>1</v>
      </c>
      <c r="D35" s="14">
        <v>1</v>
      </c>
      <c r="E35" s="14">
        <v>1</v>
      </c>
      <c r="F35" s="14">
        <v>0</v>
      </c>
      <c r="G35" s="14">
        <v>0</v>
      </c>
      <c r="H35" s="14">
        <v>0</v>
      </c>
      <c r="I35" s="14">
        <v>0</v>
      </c>
      <c r="J35" s="14">
        <v>0</v>
      </c>
      <c r="K35" s="14">
        <v>0</v>
      </c>
    </row>
    <row r="36" spans="1:11" x14ac:dyDescent="0.25">
      <c r="A36" s="18" t="s">
        <v>293</v>
      </c>
      <c r="B36" s="14">
        <v>1</v>
      </c>
      <c r="C36" s="14">
        <v>1</v>
      </c>
      <c r="D36" s="14">
        <v>1</v>
      </c>
      <c r="E36" s="14">
        <v>0</v>
      </c>
      <c r="F36" s="14">
        <v>2</v>
      </c>
      <c r="G36" s="14">
        <v>0</v>
      </c>
      <c r="H36" s="14">
        <v>1</v>
      </c>
      <c r="I36" s="14">
        <v>0</v>
      </c>
      <c r="J36" s="14">
        <v>1</v>
      </c>
      <c r="K36" s="14">
        <v>1</v>
      </c>
    </row>
    <row r="37" spans="1:11" x14ac:dyDescent="0.25">
      <c r="A37" s="18" t="s">
        <v>294</v>
      </c>
      <c r="B37" s="14">
        <v>0</v>
      </c>
      <c r="C37" s="14">
        <v>3</v>
      </c>
      <c r="D37" s="14">
        <v>2</v>
      </c>
      <c r="E37" s="14">
        <v>4</v>
      </c>
      <c r="F37" s="14">
        <v>0</v>
      </c>
      <c r="G37" s="14">
        <v>1</v>
      </c>
      <c r="H37" s="14">
        <v>0</v>
      </c>
      <c r="I37" s="14">
        <v>3</v>
      </c>
      <c r="J37" s="14">
        <v>1</v>
      </c>
      <c r="K37" s="14">
        <v>3</v>
      </c>
    </row>
    <row r="38" spans="1:11" x14ac:dyDescent="0.25">
      <c r="A38" s="18" t="s">
        <v>295</v>
      </c>
      <c r="B38" s="14">
        <v>2</v>
      </c>
      <c r="C38" s="14">
        <v>1</v>
      </c>
      <c r="D38" s="14">
        <v>1</v>
      </c>
      <c r="E38" s="14">
        <v>2</v>
      </c>
      <c r="F38" s="14">
        <v>2</v>
      </c>
      <c r="G38" s="14">
        <v>0</v>
      </c>
      <c r="H38" s="14">
        <v>3</v>
      </c>
      <c r="I38" s="14">
        <v>3</v>
      </c>
      <c r="J38" s="14">
        <v>2</v>
      </c>
      <c r="K38" s="14">
        <v>0</v>
      </c>
    </row>
    <row r="39" spans="1:11" x14ac:dyDescent="0.25">
      <c r="A39" s="18" t="s">
        <v>296</v>
      </c>
      <c r="B39" s="14">
        <v>0</v>
      </c>
      <c r="C39" s="14">
        <v>0</v>
      </c>
      <c r="D39" s="14">
        <v>0</v>
      </c>
      <c r="E39" s="14">
        <v>0</v>
      </c>
      <c r="F39" s="14">
        <v>0</v>
      </c>
      <c r="G39" s="14">
        <v>0</v>
      </c>
      <c r="H39" s="14">
        <v>0</v>
      </c>
      <c r="I39" s="14">
        <v>0</v>
      </c>
      <c r="J39" s="14">
        <v>0</v>
      </c>
      <c r="K39" s="14">
        <v>0</v>
      </c>
    </row>
    <row r="40" spans="1:11" x14ac:dyDescent="0.25">
      <c r="A40" s="18" t="s">
        <v>297</v>
      </c>
      <c r="B40" s="14">
        <v>8</v>
      </c>
      <c r="C40" s="14">
        <v>5</v>
      </c>
      <c r="D40" s="14">
        <v>2</v>
      </c>
      <c r="E40" s="14">
        <v>10</v>
      </c>
      <c r="F40" s="14">
        <v>4</v>
      </c>
      <c r="G40" s="14">
        <v>4</v>
      </c>
      <c r="H40" s="14">
        <v>2</v>
      </c>
      <c r="I40" s="14">
        <v>5</v>
      </c>
      <c r="J40" s="14">
        <v>6</v>
      </c>
      <c r="K40" s="14">
        <v>8</v>
      </c>
    </row>
    <row r="41" spans="1:11" x14ac:dyDescent="0.25">
      <c r="A41" s="18" t="s">
        <v>298</v>
      </c>
      <c r="B41" s="14">
        <v>0</v>
      </c>
      <c r="C41" s="14">
        <v>6</v>
      </c>
      <c r="D41" s="14">
        <v>4</v>
      </c>
      <c r="E41" s="14">
        <v>1</v>
      </c>
      <c r="F41" s="14">
        <v>2</v>
      </c>
      <c r="G41" s="14">
        <v>1</v>
      </c>
      <c r="H41" s="14">
        <v>1</v>
      </c>
      <c r="I41" s="14">
        <v>1</v>
      </c>
      <c r="J41" s="14">
        <v>1</v>
      </c>
      <c r="K41" s="14">
        <v>2</v>
      </c>
    </row>
    <row r="42" spans="1:11" x14ac:dyDescent="0.25">
      <c r="A42" s="17" t="s">
        <v>299</v>
      </c>
      <c r="B42" s="14">
        <v>1</v>
      </c>
      <c r="C42" s="14">
        <v>0</v>
      </c>
      <c r="D42" s="14">
        <v>7</v>
      </c>
      <c r="E42" s="14">
        <v>1</v>
      </c>
      <c r="F42" s="14">
        <v>1</v>
      </c>
      <c r="G42" s="14">
        <v>0</v>
      </c>
      <c r="H42" s="14">
        <v>2</v>
      </c>
      <c r="I42" s="14">
        <v>2</v>
      </c>
      <c r="J42" s="14">
        <v>2</v>
      </c>
      <c r="K42" s="14">
        <v>4</v>
      </c>
    </row>
    <row r="43" spans="1:11" x14ac:dyDescent="0.25">
      <c r="A43" s="18" t="s">
        <v>300</v>
      </c>
      <c r="B43" s="14">
        <v>0</v>
      </c>
      <c r="C43" s="14">
        <v>0</v>
      </c>
      <c r="D43" s="14">
        <v>2</v>
      </c>
      <c r="E43" s="14">
        <v>0</v>
      </c>
      <c r="F43" s="14">
        <v>0</v>
      </c>
      <c r="G43" s="14">
        <v>0</v>
      </c>
      <c r="H43" s="14">
        <v>0</v>
      </c>
      <c r="I43" s="14">
        <v>0</v>
      </c>
      <c r="J43" s="14">
        <v>1</v>
      </c>
      <c r="K43" s="14">
        <v>0</v>
      </c>
    </row>
    <row r="44" spans="1:11" x14ac:dyDescent="0.25">
      <c r="A44" s="18" t="s">
        <v>301</v>
      </c>
      <c r="B44" s="14">
        <v>0</v>
      </c>
      <c r="C44" s="14">
        <v>0</v>
      </c>
      <c r="D44" s="14">
        <v>5</v>
      </c>
      <c r="E44" s="14">
        <v>0</v>
      </c>
      <c r="F44" s="14">
        <v>1</v>
      </c>
      <c r="G44" s="14">
        <v>0</v>
      </c>
      <c r="H44" s="14">
        <v>1</v>
      </c>
      <c r="I44" s="14">
        <v>1</v>
      </c>
      <c r="J44" s="14">
        <v>1</v>
      </c>
      <c r="K44" s="14">
        <v>2</v>
      </c>
    </row>
    <row r="45" spans="1:11" x14ac:dyDescent="0.25">
      <c r="A45" s="18" t="s">
        <v>302</v>
      </c>
      <c r="B45" s="14">
        <v>1</v>
      </c>
      <c r="C45" s="14">
        <v>0</v>
      </c>
      <c r="D45" s="14">
        <v>0</v>
      </c>
      <c r="E45" s="14">
        <v>1</v>
      </c>
      <c r="F45" s="14">
        <v>0</v>
      </c>
      <c r="G45" s="14">
        <v>0</v>
      </c>
      <c r="H45" s="14">
        <v>1</v>
      </c>
      <c r="I45" s="14">
        <v>1</v>
      </c>
      <c r="J45" s="14">
        <v>0</v>
      </c>
      <c r="K45" s="14">
        <v>2</v>
      </c>
    </row>
    <row r="46" spans="1:11" x14ac:dyDescent="0.25">
      <c r="A46" s="18" t="s">
        <v>303</v>
      </c>
      <c r="B46" s="14">
        <v>0</v>
      </c>
      <c r="C46" s="14">
        <v>0</v>
      </c>
      <c r="D46" s="14">
        <v>0</v>
      </c>
      <c r="E46" s="14">
        <v>0</v>
      </c>
      <c r="F46" s="14">
        <v>0</v>
      </c>
      <c r="G46" s="14">
        <v>0</v>
      </c>
      <c r="H46" s="14">
        <v>0</v>
      </c>
      <c r="I46" s="14">
        <v>0</v>
      </c>
      <c r="J46" s="14">
        <v>0</v>
      </c>
      <c r="K46" s="14">
        <v>0</v>
      </c>
    </row>
    <row r="47" spans="1:11" x14ac:dyDescent="0.25">
      <c r="A47" s="17" t="s">
        <v>304</v>
      </c>
      <c r="B47" s="14">
        <v>7</v>
      </c>
      <c r="C47" s="14">
        <v>12</v>
      </c>
      <c r="D47" s="14">
        <v>5</v>
      </c>
      <c r="E47" s="14">
        <v>6</v>
      </c>
      <c r="F47" s="14">
        <v>7</v>
      </c>
      <c r="G47" s="14">
        <v>4</v>
      </c>
      <c r="H47" s="14">
        <v>7</v>
      </c>
      <c r="I47" s="14">
        <v>10</v>
      </c>
      <c r="J47" s="14">
        <v>8</v>
      </c>
      <c r="K47" s="14">
        <v>14</v>
      </c>
    </row>
    <row r="48" spans="1:11" x14ac:dyDescent="0.25">
      <c r="A48" s="18" t="s">
        <v>305</v>
      </c>
      <c r="B48" s="14">
        <v>1</v>
      </c>
      <c r="C48" s="14">
        <v>4</v>
      </c>
      <c r="D48" s="14">
        <v>1</v>
      </c>
      <c r="E48" s="14">
        <v>1</v>
      </c>
      <c r="F48" s="14">
        <v>3</v>
      </c>
      <c r="G48" s="14">
        <v>0</v>
      </c>
      <c r="H48" s="14">
        <v>3</v>
      </c>
      <c r="I48" s="14">
        <v>1</v>
      </c>
      <c r="J48" s="14">
        <v>1</v>
      </c>
      <c r="K48" s="14">
        <v>2</v>
      </c>
    </row>
    <row r="49" spans="1:11" x14ac:dyDescent="0.25">
      <c r="A49" s="18" t="s">
        <v>306</v>
      </c>
      <c r="B49" s="14">
        <v>5</v>
      </c>
      <c r="C49" s="14">
        <v>6</v>
      </c>
      <c r="D49" s="14">
        <v>3</v>
      </c>
      <c r="E49" s="14">
        <v>3</v>
      </c>
      <c r="F49" s="14">
        <v>3</v>
      </c>
      <c r="G49" s="14">
        <v>2</v>
      </c>
      <c r="H49" s="14">
        <v>3</v>
      </c>
      <c r="I49" s="14">
        <v>5</v>
      </c>
      <c r="J49" s="14">
        <v>4</v>
      </c>
      <c r="K49" s="14">
        <v>8</v>
      </c>
    </row>
    <row r="50" spans="1:11" x14ac:dyDescent="0.25">
      <c r="A50" s="18" t="s">
        <v>307</v>
      </c>
      <c r="B50" s="14">
        <v>1</v>
      </c>
      <c r="C50" s="14">
        <v>2</v>
      </c>
      <c r="D50" s="14">
        <v>1</v>
      </c>
      <c r="E50" s="14">
        <v>2</v>
      </c>
      <c r="F50" s="14">
        <v>1</v>
      </c>
      <c r="G50" s="14">
        <v>2</v>
      </c>
      <c r="H50" s="14">
        <v>1</v>
      </c>
      <c r="I50" s="14">
        <v>4</v>
      </c>
      <c r="J50" s="14">
        <v>3</v>
      </c>
      <c r="K50" s="14">
        <v>4</v>
      </c>
    </row>
    <row r="51" spans="1:11" x14ac:dyDescent="0.25">
      <c r="A51" s="17" t="s">
        <v>308</v>
      </c>
      <c r="B51" s="14">
        <v>35</v>
      </c>
      <c r="C51" s="14">
        <v>25</v>
      </c>
      <c r="D51" s="14">
        <v>18</v>
      </c>
      <c r="E51" s="14">
        <v>25</v>
      </c>
      <c r="F51" s="14">
        <v>28</v>
      </c>
      <c r="G51" s="14">
        <v>20</v>
      </c>
      <c r="H51" s="14">
        <v>31</v>
      </c>
      <c r="I51" s="14">
        <v>21</v>
      </c>
      <c r="J51" s="14">
        <v>18</v>
      </c>
      <c r="K51" s="14">
        <v>29</v>
      </c>
    </row>
    <row r="52" spans="1:11" x14ac:dyDescent="0.25">
      <c r="A52" s="18" t="s">
        <v>309</v>
      </c>
      <c r="B52" s="14">
        <v>30</v>
      </c>
      <c r="C52" s="14">
        <v>19</v>
      </c>
      <c r="D52" s="14">
        <v>16</v>
      </c>
      <c r="E52" s="14">
        <v>19</v>
      </c>
      <c r="F52" s="14">
        <v>24</v>
      </c>
      <c r="G52" s="14">
        <v>13</v>
      </c>
      <c r="H52" s="14">
        <v>27</v>
      </c>
      <c r="I52" s="14">
        <v>13</v>
      </c>
      <c r="J52" s="14">
        <v>14</v>
      </c>
      <c r="K52" s="14">
        <v>26</v>
      </c>
    </row>
    <row r="53" spans="1:11" x14ac:dyDescent="0.25">
      <c r="A53" s="18" t="s">
        <v>310</v>
      </c>
      <c r="B53" s="14">
        <v>3</v>
      </c>
      <c r="C53" s="14">
        <v>6</v>
      </c>
      <c r="D53" s="14">
        <v>2</v>
      </c>
      <c r="E53" s="14">
        <v>3</v>
      </c>
      <c r="F53" s="14">
        <v>2</v>
      </c>
      <c r="G53" s="14">
        <v>6</v>
      </c>
      <c r="H53" s="14">
        <v>4</v>
      </c>
      <c r="I53" s="14">
        <v>5</v>
      </c>
      <c r="J53" s="14">
        <v>2</v>
      </c>
      <c r="K53" s="14">
        <v>3</v>
      </c>
    </row>
    <row r="54" spans="1:11" x14ac:dyDescent="0.25">
      <c r="A54" s="18" t="s">
        <v>311</v>
      </c>
      <c r="B54" s="14">
        <v>2</v>
      </c>
      <c r="C54" s="14">
        <v>0</v>
      </c>
      <c r="D54" s="14">
        <v>0</v>
      </c>
      <c r="E54" s="14">
        <v>3</v>
      </c>
      <c r="F54" s="14">
        <v>2</v>
      </c>
      <c r="G54" s="14">
        <v>1</v>
      </c>
      <c r="H54" s="14">
        <v>0</v>
      </c>
      <c r="I54" s="14">
        <v>3</v>
      </c>
      <c r="J54" s="14">
        <v>2</v>
      </c>
      <c r="K54" s="14">
        <v>0</v>
      </c>
    </row>
    <row r="55" spans="1:11" x14ac:dyDescent="0.25">
      <c r="A55" s="17" t="s">
        <v>312</v>
      </c>
      <c r="B55" s="14">
        <v>11</v>
      </c>
      <c r="C55" s="14">
        <v>13</v>
      </c>
      <c r="D55" s="14">
        <v>3</v>
      </c>
      <c r="E55" s="14">
        <v>8</v>
      </c>
      <c r="F55" s="14">
        <v>11</v>
      </c>
      <c r="G55" s="14">
        <v>7</v>
      </c>
      <c r="H55" s="14">
        <v>5</v>
      </c>
      <c r="I55" s="14">
        <v>14</v>
      </c>
      <c r="J55" s="14">
        <v>7</v>
      </c>
      <c r="K55" s="14">
        <v>15</v>
      </c>
    </row>
    <row r="56" spans="1:11" x14ac:dyDescent="0.25">
      <c r="A56" s="18" t="s">
        <v>313</v>
      </c>
      <c r="B56" s="14">
        <v>7</v>
      </c>
      <c r="C56" s="14">
        <v>7</v>
      </c>
      <c r="D56" s="14">
        <v>2</v>
      </c>
      <c r="E56" s="14">
        <v>5</v>
      </c>
      <c r="F56" s="14">
        <v>6</v>
      </c>
      <c r="G56" s="14">
        <v>4</v>
      </c>
      <c r="H56" s="14">
        <v>5</v>
      </c>
      <c r="I56" s="14">
        <v>6</v>
      </c>
      <c r="J56" s="14">
        <v>5</v>
      </c>
      <c r="K56" s="14">
        <v>8</v>
      </c>
    </row>
    <row r="57" spans="1:11" x14ac:dyDescent="0.25">
      <c r="A57" s="18" t="s">
        <v>314</v>
      </c>
      <c r="B57" s="14">
        <v>1</v>
      </c>
      <c r="C57" s="14">
        <v>3</v>
      </c>
      <c r="D57" s="14">
        <v>1</v>
      </c>
      <c r="E57" s="14">
        <v>1</v>
      </c>
      <c r="F57" s="14">
        <v>3</v>
      </c>
      <c r="G57" s="14">
        <v>1</v>
      </c>
      <c r="H57" s="14">
        <v>0</v>
      </c>
      <c r="I57" s="14">
        <v>0</v>
      </c>
      <c r="J57" s="14">
        <v>0</v>
      </c>
      <c r="K57" s="14">
        <v>1</v>
      </c>
    </row>
    <row r="58" spans="1:11" x14ac:dyDescent="0.25">
      <c r="A58" s="18" t="s">
        <v>315</v>
      </c>
      <c r="B58" s="14">
        <v>0</v>
      </c>
      <c r="C58" s="14">
        <v>0</v>
      </c>
      <c r="D58" s="14">
        <v>0</v>
      </c>
      <c r="E58" s="14">
        <v>0</v>
      </c>
      <c r="F58" s="14">
        <v>1</v>
      </c>
      <c r="G58" s="14">
        <v>0</v>
      </c>
      <c r="H58" s="14">
        <v>0</v>
      </c>
      <c r="I58" s="14">
        <v>0</v>
      </c>
      <c r="J58" s="14">
        <v>0</v>
      </c>
      <c r="K58" s="14">
        <v>0</v>
      </c>
    </row>
    <row r="59" spans="1:11" x14ac:dyDescent="0.25">
      <c r="A59" s="18" t="s">
        <v>316</v>
      </c>
      <c r="B59" s="14">
        <v>3</v>
      </c>
      <c r="C59" s="14">
        <v>3</v>
      </c>
      <c r="D59" s="14">
        <v>0</v>
      </c>
      <c r="E59" s="14">
        <v>1</v>
      </c>
      <c r="F59" s="14">
        <v>1</v>
      </c>
      <c r="G59" s="14">
        <v>2</v>
      </c>
      <c r="H59" s="14">
        <v>0</v>
      </c>
      <c r="I59" s="14">
        <v>8</v>
      </c>
      <c r="J59" s="14">
        <v>2</v>
      </c>
      <c r="K59" s="14">
        <v>6</v>
      </c>
    </row>
    <row r="60" spans="1:11" x14ac:dyDescent="0.25">
      <c r="A60" s="18" t="s">
        <v>317</v>
      </c>
      <c r="B60" s="14">
        <v>0</v>
      </c>
      <c r="C60" s="14">
        <v>0</v>
      </c>
      <c r="D60" s="14">
        <v>0</v>
      </c>
      <c r="E60" s="14">
        <v>1</v>
      </c>
      <c r="F60" s="14">
        <v>0</v>
      </c>
      <c r="G60" s="14">
        <v>0</v>
      </c>
      <c r="H60" s="14">
        <v>0</v>
      </c>
      <c r="I60" s="14">
        <v>0</v>
      </c>
      <c r="J60" s="14">
        <v>0</v>
      </c>
      <c r="K60" s="14">
        <v>0</v>
      </c>
    </row>
    <row r="61" spans="1:11" x14ac:dyDescent="0.25">
      <c r="A61" s="17" t="s">
        <v>318</v>
      </c>
      <c r="B61" s="14">
        <v>3</v>
      </c>
      <c r="C61" s="14">
        <v>0</v>
      </c>
      <c r="D61" s="14">
        <v>2</v>
      </c>
      <c r="E61" s="14">
        <v>1</v>
      </c>
      <c r="F61" s="14">
        <v>0</v>
      </c>
      <c r="G61" s="14">
        <v>0</v>
      </c>
      <c r="H61" s="14">
        <v>0</v>
      </c>
      <c r="I61" s="14">
        <v>1</v>
      </c>
      <c r="J61" s="14">
        <v>3</v>
      </c>
      <c r="K61" s="14">
        <v>5</v>
      </c>
    </row>
    <row r="62" spans="1:11" x14ac:dyDescent="0.25">
      <c r="A62" s="18" t="s">
        <v>319</v>
      </c>
      <c r="B62" s="14">
        <v>0</v>
      </c>
      <c r="C62" s="14">
        <v>0</v>
      </c>
      <c r="D62" s="14">
        <v>0</v>
      </c>
      <c r="E62" s="14">
        <v>0</v>
      </c>
      <c r="F62" s="14">
        <v>0</v>
      </c>
      <c r="G62" s="14">
        <v>0</v>
      </c>
      <c r="H62" s="14">
        <v>0</v>
      </c>
      <c r="I62" s="14">
        <v>0</v>
      </c>
      <c r="J62" s="14">
        <v>0</v>
      </c>
      <c r="K62" s="14">
        <v>0</v>
      </c>
    </row>
    <row r="63" spans="1:11" x14ac:dyDescent="0.25">
      <c r="A63" s="18" t="s">
        <v>320</v>
      </c>
      <c r="B63" s="14">
        <v>3</v>
      </c>
      <c r="C63" s="14">
        <v>0</v>
      </c>
      <c r="D63" s="14">
        <v>2</v>
      </c>
      <c r="E63" s="14">
        <v>1</v>
      </c>
      <c r="F63" s="14">
        <v>0</v>
      </c>
      <c r="G63" s="14">
        <v>0</v>
      </c>
      <c r="H63" s="14">
        <v>0</v>
      </c>
      <c r="I63" s="14">
        <v>1</v>
      </c>
      <c r="J63" s="14">
        <v>3</v>
      </c>
      <c r="K63" s="14">
        <v>5</v>
      </c>
    </row>
    <row r="64" spans="1:11" x14ac:dyDescent="0.25">
      <c r="A64" s="15" t="s">
        <v>137</v>
      </c>
      <c r="B64" s="14">
        <v>190</v>
      </c>
      <c r="C64" s="14">
        <v>192</v>
      </c>
      <c r="D64" s="14">
        <v>144</v>
      </c>
      <c r="E64" s="14">
        <v>193</v>
      </c>
      <c r="F64" s="14">
        <v>199</v>
      </c>
      <c r="G64" s="14">
        <v>174</v>
      </c>
      <c r="H64" s="14">
        <v>197</v>
      </c>
      <c r="I64" s="14">
        <v>201</v>
      </c>
      <c r="J64" s="14">
        <v>192</v>
      </c>
      <c r="K64" s="14">
        <v>222</v>
      </c>
    </row>
  </sheetData>
  <hyperlinks>
    <hyperlink ref="A2" location="'Cover page'!A1" display="Return to Cover page" xr:uid="{E5EA7589-58D9-4172-9672-54359C9BF71D}"/>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EEB07-E4AC-4306-9F48-0F76F1EC9B66}">
  <dimension ref="A1:K64"/>
  <sheetViews>
    <sheetView zoomScale="85" zoomScaleNormal="85" workbookViewId="0">
      <selection activeCell="B2" sqref="B2"/>
    </sheetView>
  </sheetViews>
  <sheetFormatPr defaultRowHeight="15" x14ac:dyDescent="0.25"/>
  <cols>
    <col min="1" max="1" width="53.8554687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page'!$A$31</f>
        <v>Table 4.2. Fatalities (count) by Breakdown Agency (TOOCS Sub major group),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265</v>
      </c>
      <c r="B8" s="13">
        <v>20</v>
      </c>
      <c r="C8" s="13">
        <v>14</v>
      </c>
      <c r="D8" s="13">
        <v>13</v>
      </c>
      <c r="E8" s="13">
        <v>24</v>
      </c>
      <c r="F8" s="13">
        <v>21</v>
      </c>
      <c r="G8" s="13">
        <v>23</v>
      </c>
      <c r="H8" s="13">
        <v>31</v>
      </c>
      <c r="I8" s="13">
        <v>23</v>
      </c>
      <c r="J8" s="13">
        <v>21</v>
      </c>
      <c r="K8" s="13">
        <v>22</v>
      </c>
    </row>
    <row r="9" spans="1:11" x14ac:dyDescent="0.25">
      <c r="A9" s="18" t="s">
        <v>266</v>
      </c>
      <c r="B9" s="13">
        <v>3</v>
      </c>
      <c r="C9" s="13">
        <v>1</v>
      </c>
      <c r="D9" s="13">
        <v>2</v>
      </c>
      <c r="E9" s="13">
        <v>0</v>
      </c>
      <c r="F9" s="13">
        <v>2</v>
      </c>
      <c r="G9" s="13">
        <v>1</v>
      </c>
      <c r="H9" s="13">
        <v>1</v>
      </c>
      <c r="I9" s="13">
        <v>2</v>
      </c>
      <c r="J9" s="13">
        <v>0</v>
      </c>
      <c r="K9" s="13">
        <v>0</v>
      </c>
    </row>
    <row r="10" spans="1:11" x14ac:dyDescent="0.25">
      <c r="A10" s="18" t="s">
        <v>267</v>
      </c>
      <c r="B10" s="13">
        <v>0</v>
      </c>
      <c r="C10" s="13">
        <v>0</v>
      </c>
      <c r="D10" s="13">
        <v>1</v>
      </c>
      <c r="E10" s="13">
        <v>1</v>
      </c>
      <c r="F10" s="13">
        <v>1</v>
      </c>
      <c r="G10" s="13">
        <v>3</v>
      </c>
      <c r="H10" s="13">
        <v>3</v>
      </c>
      <c r="I10" s="13">
        <v>3</v>
      </c>
      <c r="J10" s="13">
        <v>1</v>
      </c>
      <c r="K10" s="13">
        <v>3</v>
      </c>
    </row>
    <row r="11" spans="1:11" x14ac:dyDescent="0.25">
      <c r="A11" s="18" t="s">
        <v>268</v>
      </c>
      <c r="B11" s="13">
        <v>1</v>
      </c>
      <c r="C11" s="13">
        <v>0</v>
      </c>
      <c r="D11" s="13">
        <v>0</v>
      </c>
      <c r="E11" s="13">
        <v>0</v>
      </c>
      <c r="F11" s="13">
        <v>0</v>
      </c>
      <c r="G11" s="13">
        <v>0</v>
      </c>
      <c r="H11" s="13">
        <v>0</v>
      </c>
      <c r="I11" s="13">
        <v>0</v>
      </c>
      <c r="J11" s="13">
        <v>0</v>
      </c>
      <c r="K11" s="13">
        <v>0</v>
      </c>
    </row>
    <row r="12" spans="1:11" x14ac:dyDescent="0.25">
      <c r="A12" s="18" t="s">
        <v>269</v>
      </c>
      <c r="B12" s="13">
        <v>1</v>
      </c>
      <c r="C12" s="13">
        <v>1</v>
      </c>
      <c r="D12" s="13">
        <v>1</v>
      </c>
      <c r="E12" s="13">
        <v>0</v>
      </c>
      <c r="F12" s="13">
        <v>0</v>
      </c>
      <c r="G12" s="13">
        <v>0</v>
      </c>
      <c r="H12" s="13">
        <v>0</v>
      </c>
      <c r="I12" s="13">
        <v>2</v>
      </c>
      <c r="J12" s="13">
        <v>1</v>
      </c>
      <c r="K12" s="13">
        <v>0</v>
      </c>
    </row>
    <row r="13" spans="1:11" x14ac:dyDescent="0.25">
      <c r="A13" s="18" t="s">
        <v>270</v>
      </c>
      <c r="B13" s="13">
        <v>9</v>
      </c>
      <c r="C13" s="13">
        <v>9</v>
      </c>
      <c r="D13" s="13">
        <v>6</v>
      </c>
      <c r="E13" s="13">
        <v>17</v>
      </c>
      <c r="F13" s="13">
        <v>14</v>
      </c>
      <c r="G13" s="13">
        <v>11</v>
      </c>
      <c r="H13" s="13">
        <v>18</v>
      </c>
      <c r="I13" s="13">
        <v>11</v>
      </c>
      <c r="J13" s="13">
        <v>11</v>
      </c>
      <c r="K13" s="13">
        <v>15</v>
      </c>
    </row>
    <row r="14" spans="1:11" x14ac:dyDescent="0.25">
      <c r="A14" s="18" t="s">
        <v>271</v>
      </c>
      <c r="B14" s="13">
        <v>5</v>
      </c>
      <c r="C14" s="13">
        <v>3</v>
      </c>
      <c r="D14" s="13">
        <v>3</v>
      </c>
      <c r="E14" s="13">
        <v>6</v>
      </c>
      <c r="F14" s="13">
        <v>3</v>
      </c>
      <c r="G14" s="13">
        <v>7</v>
      </c>
      <c r="H14" s="13">
        <v>7</v>
      </c>
      <c r="I14" s="13">
        <v>5</v>
      </c>
      <c r="J14" s="13">
        <v>7</v>
      </c>
      <c r="K14" s="13">
        <v>4</v>
      </c>
    </row>
    <row r="15" spans="1:11" x14ac:dyDescent="0.25">
      <c r="A15" s="18" t="s">
        <v>272</v>
      </c>
      <c r="B15" s="13">
        <v>0</v>
      </c>
      <c r="C15" s="13">
        <v>0</v>
      </c>
      <c r="D15" s="13">
        <v>0</v>
      </c>
      <c r="E15" s="13">
        <v>0</v>
      </c>
      <c r="F15" s="13">
        <v>0</v>
      </c>
      <c r="G15" s="13">
        <v>0</v>
      </c>
      <c r="H15" s="13">
        <v>0</v>
      </c>
      <c r="I15" s="13">
        <v>0</v>
      </c>
      <c r="J15" s="13">
        <v>0</v>
      </c>
      <c r="K15" s="13">
        <v>0</v>
      </c>
    </row>
    <row r="16" spans="1:11" x14ac:dyDescent="0.25">
      <c r="A16" s="18" t="s">
        <v>273</v>
      </c>
      <c r="B16" s="13">
        <v>0</v>
      </c>
      <c r="C16" s="13">
        <v>0</v>
      </c>
      <c r="D16" s="13">
        <v>0</v>
      </c>
      <c r="E16" s="13">
        <v>0</v>
      </c>
      <c r="F16" s="13">
        <v>0</v>
      </c>
      <c r="G16" s="13">
        <v>0</v>
      </c>
      <c r="H16" s="13">
        <v>0</v>
      </c>
      <c r="I16" s="13">
        <v>0</v>
      </c>
      <c r="J16" s="13">
        <v>0</v>
      </c>
      <c r="K16" s="13">
        <v>0</v>
      </c>
    </row>
    <row r="17" spans="1:11" x14ac:dyDescent="0.25">
      <c r="A17" s="18" t="s">
        <v>274</v>
      </c>
      <c r="B17" s="13">
        <v>1</v>
      </c>
      <c r="C17" s="13">
        <v>0</v>
      </c>
      <c r="D17" s="13">
        <v>0</v>
      </c>
      <c r="E17" s="13">
        <v>0</v>
      </c>
      <c r="F17" s="13">
        <v>1</v>
      </c>
      <c r="G17" s="13">
        <v>1</v>
      </c>
      <c r="H17" s="13">
        <v>2</v>
      </c>
      <c r="I17" s="13">
        <v>0</v>
      </c>
      <c r="J17" s="13">
        <v>1</v>
      </c>
      <c r="K17" s="13">
        <v>0</v>
      </c>
    </row>
    <row r="18" spans="1:11" x14ac:dyDescent="0.25">
      <c r="A18" s="17" t="s">
        <v>275</v>
      </c>
      <c r="B18" s="13">
        <v>109</v>
      </c>
      <c r="C18" s="13">
        <v>104</v>
      </c>
      <c r="D18" s="13">
        <v>96</v>
      </c>
      <c r="E18" s="13">
        <v>102</v>
      </c>
      <c r="F18" s="13">
        <v>105</v>
      </c>
      <c r="G18" s="13">
        <v>98</v>
      </c>
      <c r="H18" s="13">
        <v>128</v>
      </c>
      <c r="I18" s="13">
        <v>106</v>
      </c>
      <c r="J18" s="13">
        <v>104</v>
      </c>
      <c r="K18" s="13">
        <v>126</v>
      </c>
    </row>
    <row r="19" spans="1:11" x14ac:dyDescent="0.25">
      <c r="A19" s="18" t="s">
        <v>276</v>
      </c>
      <c r="B19" s="13">
        <v>13</v>
      </c>
      <c r="C19" s="13">
        <v>4</v>
      </c>
      <c r="D19" s="13">
        <v>8</v>
      </c>
      <c r="E19" s="13">
        <v>10</v>
      </c>
      <c r="F19" s="13">
        <v>6</v>
      </c>
      <c r="G19" s="13">
        <v>8</v>
      </c>
      <c r="H19" s="13">
        <v>10</v>
      </c>
      <c r="I19" s="13">
        <v>11</v>
      </c>
      <c r="J19" s="13">
        <v>5</v>
      </c>
      <c r="K19" s="13">
        <v>7</v>
      </c>
    </row>
    <row r="20" spans="1:11" x14ac:dyDescent="0.25">
      <c r="A20" s="18" t="s">
        <v>277</v>
      </c>
      <c r="B20" s="13">
        <v>4</v>
      </c>
      <c r="C20" s="13">
        <v>1</v>
      </c>
      <c r="D20" s="13">
        <v>1</v>
      </c>
      <c r="E20" s="13">
        <v>1</v>
      </c>
      <c r="F20" s="13">
        <v>1</v>
      </c>
      <c r="G20" s="13">
        <v>2</v>
      </c>
      <c r="H20" s="13">
        <v>2</v>
      </c>
      <c r="I20" s="13">
        <v>0</v>
      </c>
      <c r="J20" s="13">
        <v>1</v>
      </c>
      <c r="K20" s="13">
        <v>3</v>
      </c>
    </row>
    <row r="21" spans="1:11" x14ac:dyDescent="0.25">
      <c r="A21" s="18" t="s">
        <v>278</v>
      </c>
      <c r="B21" s="13">
        <v>15</v>
      </c>
      <c r="C21" s="13">
        <v>10</v>
      </c>
      <c r="D21" s="13">
        <v>16</v>
      </c>
      <c r="E21" s="13">
        <v>15</v>
      </c>
      <c r="F21" s="13">
        <v>8</v>
      </c>
      <c r="G21" s="13">
        <v>11</v>
      </c>
      <c r="H21" s="13">
        <v>9</v>
      </c>
      <c r="I21" s="13">
        <v>9</v>
      </c>
      <c r="J21" s="13">
        <v>8</v>
      </c>
      <c r="K21" s="13">
        <v>6</v>
      </c>
    </row>
    <row r="22" spans="1:11" x14ac:dyDescent="0.25">
      <c r="A22" s="18" t="s">
        <v>279</v>
      </c>
      <c r="B22" s="13">
        <v>64</v>
      </c>
      <c r="C22" s="13">
        <v>69</v>
      </c>
      <c r="D22" s="13">
        <v>52</v>
      </c>
      <c r="E22" s="13">
        <v>66</v>
      </c>
      <c r="F22" s="13">
        <v>62</v>
      </c>
      <c r="G22" s="13">
        <v>60</v>
      </c>
      <c r="H22" s="13">
        <v>86</v>
      </c>
      <c r="I22" s="13">
        <v>72</v>
      </c>
      <c r="J22" s="13">
        <v>69</v>
      </c>
      <c r="K22" s="13">
        <v>91</v>
      </c>
    </row>
    <row r="23" spans="1:11" x14ac:dyDescent="0.25">
      <c r="A23" s="18" t="s">
        <v>280</v>
      </c>
      <c r="B23" s="13">
        <v>1</v>
      </c>
      <c r="C23" s="13">
        <v>1</v>
      </c>
      <c r="D23" s="13">
        <v>2</v>
      </c>
      <c r="E23" s="13">
        <v>0</v>
      </c>
      <c r="F23" s="13">
        <v>4</v>
      </c>
      <c r="G23" s="13">
        <v>3</v>
      </c>
      <c r="H23" s="13">
        <v>0</v>
      </c>
      <c r="I23" s="13">
        <v>2</v>
      </c>
      <c r="J23" s="13">
        <v>0</v>
      </c>
      <c r="K23" s="13">
        <v>0</v>
      </c>
    </row>
    <row r="24" spans="1:11" x14ac:dyDescent="0.25">
      <c r="A24" s="18" t="s">
        <v>281</v>
      </c>
      <c r="B24" s="13">
        <v>3</v>
      </c>
      <c r="C24" s="13">
        <v>10</v>
      </c>
      <c r="D24" s="13">
        <v>9</v>
      </c>
      <c r="E24" s="13">
        <v>7</v>
      </c>
      <c r="F24" s="13">
        <v>14</v>
      </c>
      <c r="G24" s="13">
        <v>9</v>
      </c>
      <c r="H24" s="13">
        <v>9</v>
      </c>
      <c r="I24" s="13">
        <v>8</v>
      </c>
      <c r="J24" s="13">
        <v>14</v>
      </c>
      <c r="K24" s="13">
        <v>6</v>
      </c>
    </row>
    <row r="25" spans="1:11" x14ac:dyDescent="0.25">
      <c r="A25" s="18" t="s">
        <v>282</v>
      </c>
      <c r="B25" s="13">
        <v>4</v>
      </c>
      <c r="C25" s="13">
        <v>3</v>
      </c>
      <c r="D25" s="13">
        <v>6</v>
      </c>
      <c r="E25" s="13">
        <v>0</v>
      </c>
      <c r="F25" s="13">
        <v>1</v>
      </c>
      <c r="G25" s="13">
        <v>2</v>
      </c>
      <c r="H25" s="13">
        <v>2</v>
      </c>
      <c r="I25" s="13">
        <v>0</v>
      </c>
      <c r="J25" s="13">
        <v>1</v>
      </c>
      <c r="K25" s="13">
        <v>0</v>
      </c>
    </row>
    <row r="26" spans="1:11" x14ac:dyDescent="0.25">
      <c r="A26" s="18" t="s">
        <v>283</v>
      </c>
      <c r="B26" s="13">
        <v>5</v>
      </c>
      <c r="C26" s="13">
        <v>6</v>
      </c>
      <c r="D26" s="13">
        <v>2</v>
      </c>
      <c r="E26" s="13">
        <v>3</v>
      </c>
      <c r="F26" s="13">
        <v>9</v>
      </c>
      <c r="G26" s="13">
        <v>3</v>
      </c>
      <c r="H26" s="13">
        <v>10</v>
      </c>
      <c r="I26" s="13">
        <v>4</v>
      </c>
      <c r="J26" s="13">
        <v>6</v>
      </c>
      <c r="K26" s="13">
        <v>13</v>
      </c>
    </row>
    <row r="27" spans="1:11" x14ac:dyDescent="0.25">
      <c r="A27" s="17" t="s">
        <v>284</v>
      </c>
      <c r="B27" s="13">
        <v>8</v>
      </c>
      <c r="C27" s="13">
        <v>3</v>
      </c>
      <c r="D27" s="13">
        <v>6</v>
      </c>
      <c r="E27" s="13">
        <v>1</v>
      </c>
      <c r="F27" s="13">
        <v>2</v>
      </c>
      <c r="G27" s="13">
        <v>4</v>
      </c>
      <c r="H27" s="13">
        <v>2</v>
      </c>
      <c r="I27" s="13">
        <v>6</v>
      </c>
      <c r="J27" s="13">
        <v>2</v>
      </c>
      <c r="K27" s="13">
        <v>3</v>
      </c>
    </row>
    <row r="28" spans="1:11" x14ac:dyDescent="0.25">
      <c r="A28" s="18" t="s">
        <v>285</v>
      </c>
      <c r="B28" s="13">
        <v>2</v>
      </c>
      <c r="C28" s="13">
        <v>0</v>
      </c>
      <c r="D28" s="13">
        <v>2</v>
      </c>
      <c r="E28" s="13">
        <v>0</v>
      </c>
      <c r="F28" s="13">
        <v>0</v>
      </c>
      <c r="G28" s="13">
        <v>3</v>
      </c>
      <c r="H28" s="13">
        <v>1</v>
      </c>
      <c r="I28" s="13">
        <v>2</v>
      </c>
      <c r="J28" s="13">
        <v>2</v>
      </c>
      <c r="K28" s="13">
        <v>1</v>
      </c>
    </row>
    <row r="29" spans="1:11" x14ac:dyDescent="0.25">
      <c r="A29" s="18" t="s">
        <v>286</v>
      </c>
      <c r="B29" s="13">
        <v>1</v>
      </c>
      <c r="C29" s="13">
        <v>0</v>
      </c>
      <c r="D29" s="13">
        <v>0</v>
      </c>
      <c r="E29" s="13">
        <v>0</v>
      </c>
      <c r="F29" s="13">
        <v>1</v>
      </c>
      <c r="G29" s="13">
        <v>0</v>
      </c>
      <c r="H29" s="13">
        <v>0</v>
      </c>
      <c r="I29" s="13">
        <v>1</v>
      </c>
      <c r="J29" s="13">
        <v>0</v>
      </c>
      <c r="K29" s="13">
        <v>1</v>
      </c>
    </row>
    <row r="30" spans="1:11" x14ac:dyDescent="0.25">
      <c r="A30" s="18" t="s">
        <v>287</v>
      </c>
      <c r="B30" s="13">
        <v>0</v>
      </c>
      <c r="C30" s="13">
        <v>0</v>
      </c>
      <c r="D30" s="13">
        <v>0</v>
      </c>
      <c r="E30" s="13">
        <v>0</v>
      </c>
      <c r="F30" s="13">
        <v>0</v>
      </c>
      <c r="G30" s="13">
        <v>0</v>
      </c>
      <c r="H30" s="13">
        <v>0</v>
      </c>
      <c r="I30" s="13">
        <v>0</v>
      </c>
      <c r="J30" s="13">
        <v>0</v>
      </c>
      <c r="K30" s="13">
        <v>0</v>
      </c>
    </row>
    <row r="31" spans="1:11" x14ac:dyDescent="0.25">
      <c r="A31" s="18" t="s">
        <v>288</v>
      </c>
      <c r="B31" s="13">
        <v>5</v>
      </c>
      <c r="C31" s="13">
        <v>3</v>
      </c>
      <c r="D31" s="13">
        <v>1</v>
      </c>
      <c r="E31" s="13">
        <v>1</v>
      </c>
      <c r="F31" s="13">
        <v>0</v>
      </c>
      <c r="G31" s="13">
        <v>0</v>
      </c>
      <c r="H31" s="13">
        <v>1</v>
      </c>
      <c r="I31" s="13">
        <v>2</v>
      </c>
      <c r="J31" s="13">
        <v>0</v>
      </c>
      <c r="K31" s="13">
        <v>1</v>
      </c>
    </row>
    <row r="32" spans="1:11" x14ac:dyDescent="0.25">
      <c r="A32" s="18" t="s">
        <v>289</v>
      </c>
      <c r="B32" s="13">
        <v>0</v>
      </c>
      <c r="C32" s="13">
        <v>0</v>
      </c>
      <c r="D32" s="13">
        <v>3</v>
      </c>
      <c r="E32" s="13">
        <v>0</v>
      </c>
      <c r="F32" s="13">
        <v>1</v>
      </c>
      <c r="G32" s="13">
        <v>0</v>
      </c>
      <c r="H32" s="13">
        <v>0</v>
      </c>
      <c r="I32" s="13">
        <v>1</v>
      </c>
      <c r="J32" s="13">
        <v>0</v>
      </c>
      <c r="K32" s="13">
        <v>0</v>
      </c>
    </row>
    <row r="33" spans="1:11" x14ac:dyDescent="0.25">
      <c r="A33" s="18" t="s">
        <v>290</v>
      </c>
      <c r="B33" s="13">
        <v>0</v>
      </c>
      <c r="C33" s="13">
        <v>0</v>
      </c>
      <c r="D33" s="13">
        <v>0</v>
      </c>
      <c r="E33" s="13">
        <v>0</v>
      </c>
      <c r="F33" s="13">
        <v>0</v>
      </c>
      <c r="G33" s="13">
        <v>1</v>
      </c>
      <c r="H33" s="13">
        <v>0</v>
      </c>
      <c r="I33" s="13">
        <v>0</v>
      </c>
      <c r="J33" s="13">
        <v>0</v>
      </c>
      <c r="K33" s="13">
        <v>0</v>
      </c>
    </row>
    <row r="34" spans="1:11" x14ac:dyDescent="0.25">
      <c r="A34" s="17" t="s">
        <v>291</v>
      </c>
      <c r="B34" s="13">
        <v>18</v>
      </c>
      <c r="C34" s="13">
        <v>15</v>
      </c>
      <c r="D34" s="13">
        <v>12</v>
      </c>
      <c r="E34" s="13">
        <v>16</v>
      </c>
      <c r="F34" s="13">
        <v>16</v>
      </c>
      <c r="G34" s="13">
        <v>5</v>
      </c>
      <c r="H34" s="13">
        <v>7</v>
      </c>
      <c r="I34" s="13">
        <v>12</v>
      </c>
      <c r="J34" s="13">
        <v>8</v>
      </c>
      <c r="K34" s="13">
        <v>13</v>
      </c>
    </row>
    <row r="35" spans="1:11" x14ac:dyDescent="0.25">
      <c r="A35" s="18" t="s">
        <v>292</v>
      </c>
      <c r="B35" s="13">
        <v>1</v>
      </c>
      <c r="C35" s="13">
        <v>2</v>
      </c>
      <c r="D35" s="13">
        <v>1</v>
      </c>
      <c r="E35" s="13">
        <v>0</v>
      </c>
      <c r="F35" s="13">
        <v>1</v>
      </c>
      <c r="G35" s="13">
        <v>0</v>
      </c>
      <c r="H35" s="13">
        <v>0</v>
      </c>
      <c r="I35" s="13">
        <v>0</v>
      </c>
      <c r="J35" s="13">
        <v>0</v>
      </c>
      <c r="K35" s="13">
        <v>0</v>
      </c>
    </row>
    <row r="36" spans="1:11" x14ac:dyDescent="0.25">
      <c r="A36" s="18" t="s">
        <v>293</v>
      </c>
      <c r="B36" s="13">
        <v>1</v>
      </c>
      <c r="C36" s="13">
        <v>0</v>
      </c>
      <c r="D36" s="13">
        <v>1</v>
      </c>
      <c r="E36" s="13">
        <v>1</v>
      </c>
      <c r="F36" s="13">
        <v>1</v>
      </c>
      <c r="G36" s="13">
        <v>1</v>
      </c>
      <c r="H36" s="13">
        <v>1</v>
      </c>
      <c r="I36" s="13">
        <v>0</v>
      </c>
      <c r="J36" s="13">
        <v>0</v>
      </c>
      <c r="K36" s="13">
        <v>1</v>
      </c>
    </row>
    <row r="37" spans="1:11" x14ac:dyDescent="0.25">
      <c r="A37" s="18" t="s">
        <v>294</v>
      </c>
      <c r="B37" s="13">
        <v>0</v>
      </c>
      <c r="C37" s="13">
        <v>3</v>
      </c>
      <c r="D37" s="13">
        <v>0</v>
      </c>
      <c r="E37" s="13">
        <v>4</v>
      </c>
      <c r="F37" s="13">
        <v>2</v>
      </c>
      <c r="G37" s="13">
        <v>1</v>
      </c>
      <c r="H37" s="13">
        <v>0</v>
      </c>
      <c r="I37" s="13">
        <v>2</v>
      </c>
      <c r="J37" s="13">
        <v>2</v>
      </c>
      <c r="K37" s="13">
        <v>3</v>
      </c>
    </row>
    <row r="38" spans="1:11" x14ac:dyDescent="0.25">
      <c r="A38" s="18" t="s">
        <v>295</v>
      </c>
      <c r="B38" s="13">
        <v>2</v>
      </c>
      <c r="C38" s="13">
        <v>1</v>
      </c>
      <c r="D38" s="13">
        <v>2</v>
      </c>
      <c r="E38" s="13">
        <v>2</v>
      </c>
      <c r="F38" s="13">
        <v>1</v>
      </c>
      <c r="G38" s="13">
        <v>1</v>
      </c>
      <c r="H38" s="13">
        <v>2</v>
      </c>
      <c r="I38" s="13">
        <v>3</v>
      </c>
      <c r="J38" s="13">
        <v>1</v>
      </c>
      <c r="K38" s="13">
        <v>2</v>
      </c>
    </row>
    <row r="39" spans="1:11" x14ac:dyDescent="0.25">
      <c r="A39" s="18" t="s">
        <v>296</v>
      </c>
      <c r="B39" s="13">
        <v>0</v>
      </c>
      <c r="C39" s="13">
        <v>0</v>
      </c>
      <c r="D39" s="13">
        <v>0</v>
      </c>
      <c r="E39" s="13">
        <v>0</v>
      </c>
      <c r="F39" s="13">
        <v>0</v>
      </c>
      <c r="G39" s="13">
        <v>0</v>
      </c>
      <c r="H39" s="13">
        <v>0</v>
      </c>
      <c r="I39" s="13">
        <v>0</v>
      </c>
      <c r="J39" s="13">
        <v>0</v>
      </c>
      <c r="K39" s="13">
        <v>0</v>
      </c>
    </row>
    <row r="40" spans="1:11" x14ac:dyDescent="0.25">
      <c r="A40" s="18" t="s">
        <v>297</v>
      </c>
      <c r="B40" s="13">
        <v>10</v>
      </c>
      <c r="C40" s="13">
        <v>7</v>
      </c>
      <c r="D40" s="13">
        <v>1</v>
      </c>
      <c r="E40" s="13">
        <v>8</v>
      </c>
      <c r="F40" s="13">
        <v>8</v>
      </c>
      <c r="G40" s="13">
        <v>1</v>
      </c>
      <c r="H40" s="13">
        <v>4</v>
      </c>
      <c r="I40" s="13">
        <v>5</v>
      </c>
      <c r="J40" s="13">
        <v>4</v>
      </c>
      <c r="K40" s="13">
        <v>7</v>
      </c>
    </row>
    <row r="41" spans="1:11" x14ac:dyDescent="0.25">
      <c r="A41" s="18" t="s">
        <v>298</v>
      </c>
      <c r="B41" s="13">
        <v>4</v>
      </c>
      <c r="C41" s="13">
        <v>2</v>
      </c>
      <c r="D41" s="13">
        <v>7</v>
      </c>
      <c r="E41" s="13">
        <v>1</v>
      </c>
      <c r="F41" s="13">
        <v>3</v>
      </c>
      <c r="G41" s="13">
        <v>1</v>
      </c>
      <c r="H41" s="13">
        <v>0</v>
      </c>
      <c r="I41" s="13">
        <v>2</v>
      </c>
      <c r="J41" s="13">
        <v>1</v>
      </c>
      <c r="K41" s="13">
        <v>0</v>
      </c>
    </row>
    <row r="42" spans="1:11" x14ac:dyDescent="0.25">
      <c r="A42" s="17" t="s">
        <v>299</v>
      </c>
      <c r="B42" s="13">
        <v>2</v>
      </c>
      <c r="C42" s="13">
        <v>0</v>
      </c>
      <c r="D42" s="13">
        <v>5</v>
      </c>
      <c r="E42" s="13">
        <v>2</v>
      </c>
      <c r="F42" s="13">
        <v>2</v>
      </c>
      <c r="G42" s="13">
        <v>0</v>
      </c>
      <c r="H42" s="13">
        <v>1</v>
      </c>
      <c r="I42" s="13">
        <v>1</v>
      </c>
      <c r="J42" s="13">
        <v>3</v>
      </c>
      <c r="K42" s="13">
        <v>1</v>
      </c>
    </row>
    <row r="43" spans="1:11" x14ac:dyDescent="0.25">
      <c r="A43" s="18" t="s">
        <v>300</v>
      </c>
      <c r="B43" s="13">
        <v>0</v>
      </c>
      <c r="C43" s="13">
        <v>0</v>
      </c>
      <c r="D43" s="13">
        <v>2</v>
      </c>
      <c r="E43" s="13">
        <v>0</v>
      </c>
      <c r="F43" s="13">
        <v>0</v>
      </c>
      <c r="G43" s="13">
        <v>0</v>
      </c>
      <c r="H43" s="13">
        <v>0</v>
      </c>
      <c r="I43" s="13">
        <v>0</v>
      </c>
      <c r="J43" s="13">
        <v>0</v>
      </c>
      <c r="K43" s="13">
        <v>1</v>
      </c>
    </row>
    <row r="44" spans="1:11" x14ac:dyDescent="0.25">
      <c r="A44" s="18" t="s">
        <v>301</v>
      </c>
      <c r="B44" s="13">
        <v>0</v>
      </c>
      <c r="C44" s="13">
        <v>0</v>
      </c>
      <c r="D44" s="13">
        <v>3</v>
      </c>
      <c r="E44" s="13">
        <v>2</v>
      </c>
      <c r="F44" s="13">
        <v>1</v>
      </c>
      <c r="G44" s="13">
        <v>0</v>
      </c>
      <c r="H44" s="13">
        <v>1</v>
      </c>
      <c r="I44" s="13">
        <v>0</v>
      </c>
      <c r="J44" s="13">
        <v>2</v>
      </c>
      <c r="K44" s="13">
        <v>0</v>
      </c>
    </row>
    <row r="45" spans="1:11" x14ac:dyDescent="0.25">
      <c r="A45" s="18" t="s">
        <v>302</v>
      </c>
      <c r="B45" s="13">
        <v>2</v>
      </c>
      <c r="C45" s="13">
        <v>0</v>
      </c>
      <c r="D45" s="13">
        <v>0</v>
      </c>
      <c r="E45" s="13">
        <v>0</v>
      </c>
      <c r="F45" s="13">
        <v>1</v>
      </c>
      <c r="G45" s="13">
        <v>0</v>
      </c>
      <c r="H45" s="13">
        <v>0</v>
      </c>
      <c r="I45" s="13">
        <v>1</v>
      </c>
      <c r="J45" s="13">
        <v>1</v>
      </c>
      <c r="K45" s="13">
        <v>0</v>
      </c>
    </row>
    <row r="46" spans="1:11" x14ac:dyDescent="0.25">
      <c r="A46" s="18" t="s">
        <v>303</v>
      </c>
      <c r="B46" s="13">
        <v>0</v>
      </c>
      <c r="C46" s="13">
        <v>0</v>
      </c>
      <c r="D46" s="13">
        <v>0</v>
      </c>
      <c r="E46" s="13">
        <v>0</v>
      </c>
      <c r="F46" s="13">
        <v>0</v>
      </c>
      <c r="G46" s="13">
        <v>0</v>
      </c>
      <c r="H46" s="13">
        <v>0</v>
      </c>
      <c r="I46" s="13">
        <v>0</v>
      </c>
      <c r="J46" s="13">
        <v>0</v>
      </c>
      <c r="K46" s="13">
        <v>0</v>
      </c>
    </row>
    <row r="47" spans="1:11" x14ac:dyDescent="0.25">
      <c r="A47" s="17" t="s">
        <v>304</v>
      </c>
      <c r="B47" s="13">
        <v>7</v>
      </c>
      <c r="C47" s="13">
        <v>13</v>
      </c>
      <c r="D47" s="13">
        <v>5</v>
      </c>
      <c r="E47" s="13">
        <v>5</v>
      </c>
      <c r="F47" s="13">
        <v>10</v>
      </c>
      <c r="G47" s="13">
        <v>4</v>
      </c>
      <c r="H47" s="13">
        <v>4</v>
      </c>
      <c r="I47" s="13">
        <v>12</v>
      </c>
      <c r="J47" s="13">
        <v>8</v>
      </c>
      <c r="K47" s="13">
        <v>5</v>
      </c>
    </row>
    <row r="48" spans="1:11" x14ac:dyDescent="0.25">
      <c r="A48" s="18" t="s">
        <v>305</v>
      </c>
      <c r="B48" s="13">
        <v>3</v>
      </c>
      <c r="C48" s="13">
        <v>2</v>
      </c>
      <c r="D48" s="13">
        <v>2</v>
      </c>
      <c r="E48" s="13">
        <v>1</v>
      </c>
      <c r="F48" s="13">
        <v>4</v>
      </c>
      <c r="G48" s="13">
        <v>0</v>
      </c>
      <c r="H48" s="13">
        <v>0</v>
      </c>
      <c r="I48" s="13">
        <v>4</v>
      </c>
      <c r="J48" s="13">
        <v>1</v>
      </c>
      <c r="K48" s="13">
        <v>1</v>
      </c>
    </row>
    <row r="49" spans="1:11" x14ac:dyDescent="0.25">
      <c r="A49" s="18" t="s">
        <v>306</v>
      </c>
      <c r="B49" s="13">
        <v>0</v>
      </c>
      <c r="C49" s="13">
        <v>9</v>
      </c>
      <c r="D49" s="13">
        <v>3</v>
      </c>
      <c r="E49" s="13">
        <v>3</v>
      </c>
      <c r="F49" s="13">
        <v>4</v>
      </c>
      <c r="G49" s="13">
        <v>2</v>
      </c>
      <c r="H49" s="13">
        <v>2</v>
      </c>
      <c r="I49" s="13">
        <v>6</v>
      </c>
      <c r="J49" s="13">
        <v>3</v>
      </c>
      <c r="K49" s="13">
        <v>3</v>
      </c>
    </row>
    <row r="50" spans="1:11" x14ac:dyDescent="0.25">
      <c r="A50" s="18" t="s">
        <v>307</v>
      </c>
      <c r="B50" s="13">
        <v>4</v>
      </c>
      <c r="C50" s="13">
        <v>2</v>
      </c>
      <c r="D50" s="13">
        <v>0</v>
      </c>
      <c r="E50" s="13">
        <v>1</v>
      </c>
      <c r="F50" s="13">
        <v>2</v>
      </c>
      <c r="G50" s="13">
        <v>2</v>
      </c>
      <c r="H50" s="13">
        <v>2</v>
      </c>
      <c r="I50" s="13">
        <v>2</v>
      </c>
      <c r="J50" s="13">
        <v>4</v>
      </c>
      <c r="K50" s="13">
        <v>1</v>
      </c>
    </row>
    <row r="51" spans="1:11" x14ac:dyDescent="0.25">
      <c r="A51" s="17" t="s">
        <v>308</v>
      </c>
      <c r="B51" s="13">
        <v>35</v>
      </c>
      <c r="C51" s="13">
        <v>30</v>
      </c>
      <c r="D51" s="13">
        <v>17</v>
      </c>
      <c r="E51" s="13">
        <v>24</v>
      </c>
      <c r="F51" s="13">
        <v>30</v>
      </c>
      <c r="G51" s="13">
        <v>19</v>
      </c>
      <c r="H51" s="13">
        <v>27</v>
      </c>
      <c r="I51" s="13">
        <v>28</v>
      </c>
      <c r="J51" s="13">
        <v>20</v>
      </c>
      <c r="K51" s="13">
        <v>25</v>
      </c>
    </row>
    <row r="52" spans="1:11" x14ac:dyDescent="0.25">
      <c r="A52" s="18" t="s">
        <v>309</v>
      </c>
      <c r="B52" s="13">
        <v>31</v>
      </c>
      <c r="C52" s="13">
        <v>23</v>
      </c>
      <c r="D52" s="13">
        <v>15</v>
      </c>
      <c r="E52" s="13">
        <v>19</v>
      </c>
      <c r="F52" s="13">
        <v>24</v>
      </c>
      <c r="G52" s="13">
        <v>16</v>
      </c>
      <c r="H52" s="13">
        <v>20</v>
      </c>
      <c r="I52" s="13">
        <v>22</v>
      </c>
      <c r="J52" s="13">
        <v>14</v>
      </c>
      <c r="K52" s="13">
        <v>21</v>
      </c>
    </row>
    <row r="53" spans="1:11" x14ac:dyDescent="0.25">
      <c r="A53" s="18" t="s">
        <v>310</v>
      </c>
      <c r="B53" s="13">
        <v>4</v>
      </c>
      <c r="C53" s="13">
        <v>5</v>
      </c>
      <c r="D53" s="13">
        <v>2</v>
      </c>
      <c r="E53" s="13">
        <v>4</v>
      </c>
      <c r="F53" s="13">
        <v>3</v>
      </c>
      <c r="G53" s="13">
        <v>2</v>
      </c>
      <c r="H53" s="13">
        <v>6</v>
      </c>
      <c r="I53" s="13">
        <v>3</v>
      </c>
      <c r="J53" s="13">
        <v>5</v>
      </c>
      <c r="K53" s="13">
        <v>3</v>
      </c>
    </row>
    <row r="54" spans="1:11" x14ac:dyDescent="0.25">
      <c r="A54" s="18" t="s">
        <v>311</v>
      </c>
      <c r="B54" s="13">
        <v>0</v>
      </c>
      <c r="C54" s="13">
        <v>2</v>
      </c>
      <c r="D54" s="13">
        <v>0</v>
      </c>
      <c r="E54" s="13">
        <v>1</v>
      </c>
      <c r="F54" s="13">
        <v>3</v>
      </c>
      <c r="G54" s="13">
        <v>1</v>
      </c>
      <c r="H54" s="13">
        <v>1</v>
      </c>
      <c r="I54" s="13">
        <v>3</v>
      </c>
      <c r="J54" s="13">
        <v>1</v>
      </c>
      <c r="K54" s="13">
        <v>1</v>
      </c>
    </row>
    <row r="55" spans="1:11" x14ac:dyDescent="0.25">
      <c r="A55" s="17" t="s">
        <v>312</v>
      </c>
      <c r="B55" s="13">
        <v>15</v>
      </c>
      <c r="C55" s="13">
        <v>10</v>
      </c>
      <c r="D55" s="13">
        <v>9</v>
      </c>
      <c r="E55" s="13">
        <v>3</v>
      </c>
      <c r="F55" s="13">
        <v>12</v>
      </c>
      <c r="G55" s="13">
        <v>8</v>
      </c>
      <c r="H55" s="13">
        <v>7</v>
      </c>
      <c r="I55" s="13">
        <v>7</v>
      </c>
      <c r="J55" s="13">
        <v>14</v>
      </c>
      <c r="K55" s="13">
        <v>7</v>
      </c>
    </row>
    <row r="56" spans="1:11" x14ac:dyDescent="0.25">
      <c r="A56" s="18" t="s">
        <v>313</v>
      </c>
      <c r="B56" s="13">
        <v>8</v>
      </c>
      <c r="C56" s="13">
        <v>6</v>
      </c>
      <c r="D56" s="13">
        <v>5</v>
      </c>
      <c r="E56" s="13">
        <v>2</v>
      </c>
      <c r="F56" s="13">
        <v>7</v>
      </c>
      <c r="G56" s="13">
        <v>5</v>
      </c>
      <c r="H56" s="13">
        <v>5</v>
      </c>
      <c r="I56" s="13">
        <v>5</v>
      </c>
      <c r="J56" s="13">
        <v>6</v>
      </c>
      <c r="K56" s="13">
        <v>5</v>
      </c>
    </row>
    <row r="57" spans="1:11" x14ac:dyDescent="0.25">
      <c r="A57" s="18" t="s">
        <v>314</v>
      </c>
      <c r="B57" s="13">
        <v>1</v>
      </c>
      <c r="C57" s="13">
        <v>0</v>
      </c>
      <c r="D57" s="13">
        <v>4</v>
      </c>
      <c r="E57" s="13">
        <v>1</v>
      </c>
      <c r="F57" s="13">
        <v>2</v>
      </c>
      <c r="G57" s="13">
        <v>2</v>
      </c>
      <c r="H57" s="13">
        <v>0</v>
      </c>
      <c r="I57" s="13">
        <v>0</v>
      </c>
      <c r="J57" s="13">
        <v>0</v>
      </c>
      <c r="K57" s="13">
        <v>0</v>
      </c>
    </row>
    <row r="58" spans="1:11" x14ac:dyDescent="0.25">
      <c r="A58" s="18" t="s">
        <v>315</v>
      </c>
      <c r="B58" s="13">
        <v>0</v>
      </c>
      <c r="C58" s="13">
        <v>0</v>
      </c>
      <c r="D58" s="13">
        <v>0</v>
      </c>
      <c r="E58" s="13">
        <v>0</v>
      </c>
      <c r="F58" s="13">
        <v>1</v>
      </c>
      <c r="G58" s="13">
        <v>0</v>
      </c>
      <c r="H58" s="13">
        <v>0</v>
      </c>
      <c r="I58" s="13">
        <v>0</v>
      </c>
      <c r="J58" s="13">
        <v>0</v>
      </c>
      <c r="K58" s="13">
        <v>0</v>
      </c>
    </row>
    <row r="59" spans="1:11" x14ac:dyDescent="0.25">
      <c r="A59" s="18" t="s">
        <v>316</v>
      </c>
      <c r="B59" s="13">
        <v>6</v>
      </c>
      <c r="C59" s="13">
        <v>4</v>
      </c>
      <c r="D59" s="13">
        <v>0</v>
      </c>
      <c r="E59" s="13">
        <v>0</v>
      </c>
      <c r="F59" s="13">
        <v>1</v>
      </c>
      <c r="G59" s="13">
        <v>1</v>
      </c>
      <c r="H59" s="13">
        <v>2</v>
      </c>
      <c r="I59" s="13">
        <v>2</v>
      </c>
      <c r="J59" s="13">
        <v>8</v>
      </c>
      <c r="K59" s="13">
        <v>2</v>
      </c>
    </row>
    <row r="60" spans="1:11" x14ac:dyDescent="0.25">
      <c r="A60" s="18" t="s">
        <v>317</v>
      </c>
      <c r="B60" s="13">
        <v>0</v>
      </c>
      <c r="C60" s="13">
        <v>0</v>
      </c>
      <c r="D60" s="13">
        <v>0</v>
      </c>
      <c r="E60" s="13">
        <v>0</v>
      </c>
      <c r="F60" s="13">
        <v>1</v>
      </c>
      <c r="G60" s="13">
        <v>0</v>
      </c>
      <c r="H60" s="13">
        <v>0</v>
      </c>
      <c r="I60" s="13">
        <v>0</v>
      </c>
      <c r="J60" s="13">
        <v>0</v>
      </c>
      <c r="K60" s="13">
        <v>0</v>
      </c>
    </row>
    <row r="61" spans="1:11" x14ac:dyDescent="0.25">
      <c r="A61" s="17" t="s">
        <v>318</v>
      </c>
      <c r="B61" s="13">
        <v>0</v>
      </c>
      <c r="C61" s="13">
        <v>3</v>
      </c>
      <c r="D61" s="13">
        <v>0</v>
      </c>
      <c r="E61" s="13">
        <v>3</v>
      </c>
      <c r="F61" s="13">
        <v>0</v>
      </c>
      <c r="G61" s="13">
        <v>0</v>
      </c>
      <c r="H61" s="13">
        <v>0</v>
      </c>
      <c r="I61" s="13">
        <v>0</v>
      </c>
      <c r="J61" s="13">
        <v>2</v>
      </c>
      <c r="K61" s="13">
        <v>4</v>
      </c>
    </row>
    <row r="62" spans="1:11" x14ac:dyDescent="0.25">
      <c r="A62" s="18" t="s">
        <v>319</v>
      </c>
      <c r="B62" s="13">
        <v>0</v>
      </c>
      <c r="C62" s="13">
        <v>0</v>
      </c>
      <c r="D62" s="13">
        <v>0</v>
      </c>
      <c r="E62" s="13">
        <v>0</v>
      </c>
      <c r="F62" s="13">
        <v>0</v>
      </c>
      <c r="G62" s="13">
        <v>0</v>
      </c>
      <c r="H62" s="13">
        <v>0</v>
      </c>
      <c r="I62" s="13">
        <v>0</v>
      </c>
      <c r="J62" s="13">
        <v>0</v>
      </c>
      <c r="K62" s="13">
        <v>0</v>
      </c>
    </row>
    <row r="63" spans="1:11" x14ac:dyDescent="0.25">
      <c r="A63" s="18" t="s">
        <v>320</v>
      </c>
      <c r="B63" s="13">
        <v>0</v>
      </c>
      <c r="C63" s="13">
        <v>3</v>
      </c>
      <c r="D63" s="13">
        <v>0</v>
      </c>
      <c r="E63" s="13">
        <v>3</v>
      </c>
      <c r="F63" s="13">
        <v>0</v>
      </c>
      <c r="G63" s="13">
        <v>0</v>
      </c>
      <c r="H63" s="13">
        <v>0</v>
      </c>
      <c r="I63" s="13">
        <v>0</v>
      </c>
      <c r="J63" s="13">
        <v>2</v>
      </c>
      <c r="K63" s="13">
        <v>4</v>
      </c>
    </row>
    <row r="64" spans="1:11" x14ac:dyDescent="0.25">
      <c r="A64" s="15" t="s">
        <v>137</v>
      </c>
      <c r="B64" s="13">
        <v>214</v>
      </c>
      <c r="C64" s="13">
        <v>192</v>
      </c>
      <c r="D64" s="13">
        <v>163</v>
      </c>
      <c r="E64" s="13">
        <v>180</v>
      </c>
      <c r="F64" s="13">
        <v>198</v>
      </c>
      <c r="G64" s="13">
        <v>161</v>
      </c>
      <c r="H64" s="13">
        <v>207</v>
      </c>
      <c r="I64" s="13">
        <v>195</v>
      </c>
      <c r="J64" s="13">
        <v>182</v>
      </c>
      <c r="K64" s="13">
        <v>206</v>
      </c>
    </row>
  </sheetData>
  <hyperlinks>
    <hyperlink ref="A2" location="'Cover page'!A1" display="Return to Cover page" xr:uid="{6832A7A7-297F-4C9B-9DDB-F6E39EDEAC05}"/>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BB1B6-41C9-40B6-A896-007048219138}">
  <dimension ref="A1:K64"/>
  <sheetViews>
    <sheetView zoomScale="85" zoomScaleNormal="85" workbookViewId="0">
      <selection activeCell="B2" sqref="B2"/>
    </sheetView>
  </sheetViews>
  <sheetFormatPr defaultRowHeight="15" x14ac:dyDescent="0.25"/>
  <cols>
    <col min="1" max="1" width="53.8554687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page'!$A$33</f>
        <v>Table 5.1. Fatalities (count) by Agency (TOOCS Sub major group),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265</v>
      </c>
      <c r="B8" s="14">
        <v>11</v>
      </c>
      <c r="C8" s="14">
        <v>12</v>
      </c>
      <c r="D8" s="14">
        <v>17</v>
      </c>
      <c r="E8" s="14">
        <v>19</v>
      </c>
      <c r="F8" s="14">
        <v>21</v>
      </c>
      <c r="G8" s="14">
        <v>16</v>
      </c>
      <c r="H8" s="14">
        <v>23</v>
      </c>
      <c r="I8" s="14">
        <v>17</v>
      </c>
      <c r="J8" s="14">
        <v>19</v>
      </c>
      <c r="K8" s="14">
        <v>17</v>
      </c>
    </row>
    <row r="9" spans="1:11" x14ac:dyDescent="0.25">
      <c r="A9" s="18" t="s">
        <v>266</v>
      </c>
      <c r="B9" s="14">
        <v>2</v>
      </c>
      <c r="C9" s="14">
        <v>1</v>
      </c>
      <c r="D9" s="14">
        <v>1</v>
      </c>
      <c r="E9" s="14">
        <v>1</v>
      </c>
      <c r="F9" s="14">
        <v>2</v>
      </c>
      <c r="G9" s="14">
        <v>1</v>
      </c>
      <c r="H9" s="14">
        <v>2</v>
      </c>
      <c r="I9" s="14">
        <v>0</v>
      </c>
      <c r="J9" s="14">
        <v>0</v>
      </c>
      <c r="K9" s="14">
        <v>0</v>
      </c>
    </row>
    <row r="10" spans="1:11" x14ac:dyDescent="0.25">
      <c r="A10" s="18" t="s">
        <v>267</v>
      </c>
      <c r="B10" s="14">
        <v>0</v>
      </c>
      <c r="C10" s="14">
        <v>0</v>
      </c>
      <c r="D10" s="14">
        <v>1</v>
      </c>
      <c r="E10" s="14">
        <v>1</v>
      </c>
      <c r="F10" s="14">
        <v>1</v>
      </c>
      <c r="G10" s="14">
        <v>3</v>
      </c>
      <c r="H10" s="14">
        <v>3</v>
      </c>
      <c r="I10" s="14">
        <v>1</v>
      </c>
      <c r="J10" s="14">
        <v>1</v>
      </c>
      <c r="K10" s="14">
        <v>3</v>
      </c>
    </row>
    <row r="11" spans="1:11" x14ac:dyDescent="0.25">
      <c r="A11" s="18" t="s">
        <v>268</v>
      </c>
      <c r="B11" s="14">
        <v>0</v>
      </c>
      <c r="C11" s="14">
        <v>0</v>
      </c>
      <c r="D11" s="14">
        <v>0</v>
      </c>
      <c r="E11" s="14">
        <v>0</v>
      </c>
      <c r="F11" s="14">
        <v>0</v>
      </c>
      <c r="G11" s="14">
        <v>0</v>
      </c>
      <c r="H11" s="14">
        <v>0</v>
      </c>
      <c r="I11" s="14">
        <v>0</v>
      </c>
      <c r="J11" s="14">
        <v>0</v>
      </c>
      <c r="K11" s="14">
        <v>0</v>
      </c>
    </row>
    <row r="12" spans="1:11" x14ac:dyDescent="0.25">
      <c r="A12" s="18" t="s">
        <v>269</v>
      </c>
      <c r="B12" s="14">
        <v>1</v>
      </c>
      <c r="C12" s="14">
        <v>1</v>
      </c>
      <c r="D12" s="14">
        <v>0</v>
      </c>
      <c r="E12" s="14">
        <v>0</v>
      </c>
      <c r="F12" s="14">
        <v>2</v>
      </c>
      <c r="G12" s="14">
        <v>0</v>
      </c>
      <c r="H12" s="14">
        <v>0</v>
      </c>
      <c r="I12" s="14">
        <v>2</v>
      </c>
      <c r="J12" s="14">
        <v>1</v>
      </c>
      <c r="K12" s="14">
        <v>0</v>
      </c>
    </row>
    <row r="13" spans="1:11" x14ac:dyDescent="0.25">
      <c r="A13" s="18" t="s">
        <v>270</v>
      </c>
      <c r="B13" s="14">
        <v>2</v>
      </c>
      <c r="C13" s="14">
        <v>6</v>
      </c>
      <c r="D13" s="14">
        <v>11</v>
      </c>
      <c r="E13" s="14">
        <v>8</v>
      </c>
      <c r="F13" s="14">
        <v>9</v>
      </c>
      <c r="G13" s="14">
        <v>5</v>
      </c>
      <c r="H13" s="14">
        <v>8</v>
      </c>
      <c r="I13" s="14">
        <v>7</v>
      </c>
      <c r="J13" s="14">
        <v>12</v>
      </c>
      <c r="K13" s="14">
        <v>8</v>
      </c>
    </row>
    <row r="14" spans="1:11" x14ac:dyDescent="0.25">
      <c r="A14" s="18" t="s">
        <v>271</v>
      </c>
      <c r="B14" s="14">
        <v>6</v>
      </c>
      <c r="C14" s="14">
        <v>4</v>
      </c>
      <c r="D14" s="14">
        <v>4</v>
      </c>
      <c r="E14" s="14">
        <v>8</v>
      </c>
      <c r="F14" s="14">
        <v>6</v>
      </c>
      <c r="G14" s="14">
        <v>7</v>
      </c>
      <c r="H14" s="14">
        <v>9</v>
      </c>
      <c r="I14" s="14">
        <v>7</v>
      </c>
      <c r="J14" s="14">
        <v>4</v>
      </c>
      <c r="K14" s="14">
        <v>6</v>
      </c>
    </row>
    <row r="15" spans="1:11" x14ac:dyDescent="0.25">
      <c r="A15" s="18" t="s">
        <v>272</v>
      </c>
      <c r="B15" s="14">
        <v>0</v>
      </c>
      <c r="C15" s="14">
        <v>0</v>
      </c>
      <c r="D15" s="14">
        <v>0</v>
      </c>
      <c r="E15" s="14">
        <v>0</v>
      </c>
      <c r="F15" s="14">
        <v>0</v>
      </c>
      <c r="G15" s="14">
        <v>0</v>
      </c>
      <c r="H15" s="14">
        <v>0</v>
      </c>
      <c r="I15" s="14">
        <v>0</v>
      </c>
      <c r="J15" s="14">
        <v>0</v>
      </c>
      <c r="K15" s="14">
        <v>0</v>
      </c>
    </row>
    <row r="16" spans="1:11" x14ac:dyDescent="0.25">
      <c r="A16" s="18" t="s">
        <v>273</v>
      </c>
      <c r="B16" s="14">
        <v>0</v>
      </c>
      <c r="C16" s="14">
        <v>0</v>
      </c>
      <c r="D16" s="14">
        <v>0</v>
      </c>
      <c r="E16" s="14">
        <v>0</v>
      </c>
      <c r="F16" s="14">
        <v>0</v>
      </c>
      <c r="G16" s="14">
        <v>0</v>
      </c>
      <c r="H16" s="14">
        <v>0</v>
      </c>
      <c r="I16" s="14">
        <v>0</v>
      </c>
      <c r="J16" s="14">
        <v>0</v>
      </c>
      <c r="K16" s="14">
        <v>0</v>
      </c>
    </row>
    <row r="17" spans="1:11" x14ac:dyDescent="0.25">
      <c r="A17" s="18" t="s">
        <v>274</v>
      </c>
      <c r="B17" s="14">
        <v>0</v>
      </c>
      <c r="C17" s="14">
        <v>0</v>
      </c>
      <c r="D17" s="14">
        <v>0</v>
      </c>
      <c r="E17" s="14">
        <v>1</v>
      </c>
      <c r="F17" s="14">
        <v>1</v>
      </c>
      <c r="G17" s="14">
        <v>0</v>
      </c>
      <c r="H17" s="14">
        <v>1</v>
      </c>
      <c r="I17" s="14">
        <v>0</v>
      </c>
      <c r="J17" s="14">
        <v>1</v>
      </c>
      <c r="K17" s="14">
        <v>0</v>
      </c>
    </row>
    <row r="18" spans="1:11" x14ac:dyDescent="0.25">
      <c r="A18" s="17" t="s">
        <v>275</v>
      </c>
      <c r="B18" s="14">
        <v>88</v>
      </c>
      <c r="C18" s="14">
        <v>108</v>
      </c>
      <c r="D18" s="14">
        <v>66</v>
      </c>
      <c r="E18" s="14">
        <v>102</v>
      </c>
      <c r="F18" s="14">
        <v>124</v>
      </c>
      <c r="G18" s="14">
        <v>102</v>
      </c>
      <c r="H18" s="14">
        <v>115</v>
      </c>
      <c r="I18" s="14">
        <v>116</v>
      </c>
      <c r="J18" s="14">
        <v>108</v>
      </c>
      <c r="K18" s="14">
        <v>121</v>
      </c>
    </row>
    <row r="19" spans="1:11" x14ac:dyDescent="0.25">
      <c r="A19" s="18" t="s">
        <v>276</v>
      </c>
      <c r="B19" s="14">
        <v>8</v>
      </c>
      <c r="C19" s="14">
        <v>4</v>
      </c>
      <c r="D19" s="14">
        <v>5</v>
      </c>
      <c r="E19" s="14">
        <v>10</v>
      </c>
      <c r="F19" s="14">
        <v>4</v>
      </c>
      <c r="G19" s="14">
        <v>7</v>
      </c>
      <c r="H19" s="14">
        <v>11</v>
      </c>
      <c r="I19" s="14">
        <v>9</v>
      </c>
      <c r="J19" s="14">
        <v>7</v>
      </c>
      <c r="K19" s="14">
        <v>5</v>
      </c>
    </row>
    <row r="20" spans="1:11" x14ac:dyDescent="0.25">
      <c r="A20" s="18" t="s">
        <v>277</v>
      </c>
      <c r="B20" s="14">
        <v>3</v>
      </c>
      <c r="C20" s="14">
        <v>2</v>
      </c>
      <c r="D20" s="14">
        <v>1</v>
      </c>
      <c r="E20" s="14">
        <v>0</v>
      </c>
      <c r="F20" s="14">
        <v>2</v>
      </c>
      <c r="G20" s="14">
        <v>3</v>
      </c>
      <c r="H20" s="14">
        <v>0</v>
      </c>
      <c r="I20" s="14">
        <v>0</v>
      </c>
      <c r="J20" s="14">
        <v>2</v>
      </c>
      <c r="K20" s="14">
        <v>3</v>
      </c>
    </row>
    <row r="21" spans="1:11" x14ac:dyDescent="0.25">
      <c r="A21" s="18" t="s">
        <v>278</v>
      </c>
      <c r="B21" s="14">
        <v>11</v>
      </c>
      <c r="C21" s="14">
        <v>12</v>
      </c>
      <c r="D21" s="14">
        <v>16</v>
      </c>
      <c r="E21" s="14">
        <v>9</v>
      </c>
      <c r="F21" s="14">
        <v>12</v>
      </c>
      <c r="G21" s="14">
        <v>8</v>
      </c>
      <c r="H21" s="14">
        <v>14</v>
      </c>
      <c r="I21" s="14">
        <v>12</v>
      </c>
      <c r="J21" s="14">
        <v>7</v>
      </c>
      <c r="K21" s="14">
        <v>12</v>
      </c>
    </row>
    <row r="22" spans="1:11" x14ac:dyDescent="0.25">
      <c r="A22" s="18" t="s">
        <v>279</v>
      </c>
      <c r="B22" s="14">
        <v>60</v>
      </c>
      <c r="C22" s="14">
        <v>60</v>
      </c>
      <c r="D22" s="14">
        <v>38</v>
      </c>
      <c r="E22" s="14">
        <v>66</v>
      </c>
      <c r="F22" s="14">
        <v>75</v>
      </c>
      <c r="G22" s="14">
        <v>67</v>
      </c>
      <c r="H22" s="14">
        <v>65</v>
      </c>
      <c r="I22" s="14">
        <v>69</v>
      </c>
      <c r="J22" s="14">
        <v>73</v>
      </c>
      <c r="K22" s="14">
        <v>79</v>
      </c>
    </row>
    <row r="23" spans="1:11" x14ac:dyDescent="0.25">
      <c r="A23" s="18" t="s">
        <v>280</v>
      </c>
      <c r="B23" s="14">
        <v>1</v>
      </c>
      <c r="C23" s="14">
        <v>3</v>
      </c>
      <c r="D23" s="14">
        <v>0</v>
      </c>
      <c r="E23" s="14">
        <v>1</v>
      </c>
      <c r="F23" s="14">
        <v>3</v>
      </c>
      <c r="G23" s="14">
        <v>3</v>
      </c>
      <c r="H23" s="14">
        <v>1</v>
      </c>
      <c r="I23" s="14">
        <v>5</v>
      </c>
      <c r="J23" s="14">
        <v>0</v>
      </c>
      <c r="K23" s="14">
        <v>2</v>
      </c>
    </row>
    <row r="24" spans="1:11" x14ac:dyDescent="0.25">
      <c r="A24" s="18" t="s">
        <v>281</v>
      </c>
      <c r="B24" s="14">
        <v>1</v>
      </c>
      <c r="C24" s="14">
        <v>13</v>
      </c>
      <c r="D24" s="14">
        <v>4</v>
      </c>
      <c r="E24" s="14">
        <v>9</v>
      </c>
      <c r="F24" s="14">
        <v>15</v>
      </c>
      <c r="G24" s="14">
        <v>5</v>
      </c>
      <c r="H24" s="14">
        <v>16</v>
      </c>
      <c r="I24" s="14">
        <v>15</v>
      </c>
      <c r="J24" s="14">
        <v>7</v>
      </c>
      <c r="K24" s="14">
        <v>11</v>
      </c>
    </row>
    <row r="25" spans="1:11" x14ac:dyDescent="0.25">
      <c r="A25" s="18" t="s">
        <v>282</v>
      </c>
      <c r="B25" s="14">
        <v>0</v>
      </c>
      <c r="C25" s="14">
        <v>7</v>
      </c>
      <c r="D25" s="14">
        <v>1</v>
      </c>
      <c r="E25" s="14">
        <v>1</v>
      </c>
      <c r="F25" s="14">
        <v>1</v>
      </c>
      <c r="G25" s="14">
        <v>2</v>
      </c>
      <c r="H25" s="14">
        <v>1</v>
      </c>
      <c r="I25" s="14">
        <v>0</v>
      </c>
      <c r="J25" s="14">
        <v>0</v>
      </c>
      <c r="K25" s="14">
        <v>0</v>
      </c>
    </row>
    <row r="26" spans="1:11" x14ac:dyDescent="0.25">
      <c r="A26" s="18" t="s">
        <v>283</v>
      </c>
      <c r="B26" s="14">
        <v>4</v>
      </c>
      <c r="C26" s="14">
        <v>7</v>
      </c>
      <c r="D26" s="14">
        <v>1</v>
      </c>
      <c r="E26" s="14">
        <v>6</v>
      </c>
      <c r="F26" s="14">
        <v>12</v>
      </c>
      <c r="G26" s="14">
        <v>7</v>
      </c>
      <c r="H26" s="14">
        <v>7</v>
      </c>
      <c r="I26" s="14">
        <v>6</v>
      </c>
      <c r="J26" s="14">
        <v>12</v>
      </c>
      <c r="K26" s="14">
        <v>9</v>
      </c>
    </row>
    <row r="27" spans="1:11" x14ac:dyDescent="0.25">
      <c r="A27" s="17" t="s">
        <v>284</v>
      </c>
      <c r="B27" s="14">
        <v>2</v>
      </c>
      <c r="C27" s="14">
        <v>5</v>
      </c>
      <c r="D27" s="14">
        <v>2</v>
      </c>
      <c r="E27" s="14">
        <v>3</v>
      </c>
      <c r="F27" s="14">
        <v>1</v>
      </c>
      <c r="G27" s="14">
        <v>2</v>
      </c>
      <c r="H27" s="14">
        <v>3</v>
      </c>
      <c r="I27" s="14">
        <v>4</v>
      </c>
      <c r="J27" s="14">
        <v>0</v>
      </c>
      <c r="K27" s="14">
        <v>5</v>
      </c>
    </row>
    <row r="28" spans="1:11" x14ac:dyDescent="0.25">
      <c r="A28" s="18" t="s">
        <v>285</v>
      </c>
      <c r="B28" s="14">
        <v>1</v>
      </c>
      <c r="C28" s="14">
        <v>0</v>
      </c>
      <c r="D28" s="14">
        <v>1</v>
      </c>
      <c r="E28" s="14">
        <v>0</v>
      </c>
      <c r="F28" s="14">
        <v>1</v>
      </c>
      <c r="G28" s="14">
        <v>1</v>
      </c>
      <c r="H28" s="14">
        <v>0</v>
      </c>
      <c r="I28" s="14">
        <v>1</v>
      </c>
      <c r="J28" s="14">
        <v>0</v>
      </c>
      <c r="K28" s="14">
        <v>0</v>
      </c>
    </row>
    <row r="29" spans="1:11" x14ac:dyDescent="0.25">
      <c r="A29" s="18" t="s">
        <v>286</v>
      </c>
      <c r="B29" s="14">
        <v>0</v>
      </c>
      <c r="C29" s="14">
        <v>0</v>
      </c>
      <c r="D29" s="14">
        <v>0</v>
      </c>
      <c r="E29" s="14">
        <v>1</v>
      </c>
      <c r="F29" s="14">
        <v>0</v>
      </c>
      <c r="G29" s="14">
        <v>0</v>
      </c>
      <c r="H29" s="14">
        <v>1</v>
      </c>
      <c r="I29" s="14">
        <v>0</v>
      </c>
      <c r="J29" s="14">
        <v>0</v>
      </c>
      <c r="K29" s="14">
        <v>0</v>
      </c>
    </row>
    <row r="30" spans="1:11" x14ac:dyDescent="0.25">
      <c r="A30" s="18" t="s">
        <v>287</v>
      </c>
      <c r="B30" s="14">
        <v>0</v>
      </c>
      <c r="C30" s="14">
        <v>0</v>
      </c>
      <c r="D30" s="14">
        <v>0</v>
      </c>
      <c r="E30" s="14">
        <v>0</v>
      </c>
      <c r="F30" s="14">
        <v>0</v>
      </c>
      <c r="G30" s="14">
        <v>0</v>
      </c>
      <c r="H30" s="14">
        <v>0</v>
      </c>
      <c r="I30" s="14">
        <v>0</v>
      </c>
      <c r="J30" s="14">
        <v>0</v>
      </c>
      <c r="K30" s="14">
        <v>0</v>
      </c>
    </row>
    <row r="31" spans="1:11" x14ac:dyDescent="0.25">
      <c r="A31" s="18" t="s">
        <v>288</v>
      </c>
      <c r="B31" s="14">
        <v>1</v>
      </c>
      <c r="C31" s="14">
        <v>4</v>
      </c>
      <c r="D31" s="14">
        <v>0</v>
      </c>
      <c r="E31" s="14">
        <v>1</v>
      </c>
      <c r="F31" s="14">
        <v>0</v>
      </c>
      <c r="G31" s="14">
        <v>1</v>
      </c>
      <c r="H31" s="14">
        <v>2</v>
      </c>
      <c r="I31" s="14">
        <v>2</v>
      </c>
      <c r="J31" s="14">
        <v>0</v>
      </c>
      <c r="K31" s="14">
        <v>5</v>
      </c>
    </row>
    <row r="32" spans="1:11" x14ac:dyDescent="0.25">
      <c r="A32" s="18" t="s">
        <v>289</v>
      </c>
      <c r="B32" s="14">
        <v>0</v>
      </c>
      <c r="C32" s="14">
        <v>1</v>
      </c>
      <c r="D32" s="14">
        <v>1</v>
      </c>
      <c r="E32" s="14">
        <v>1</v>
      </c>
      <c r="F32" s="14">
        <v>0</v>
      </c>
      <c r="G32" s="14">
        <v>0</v>
      </c>
      <c r="H32" s="14">
        <v>0</v>
      </c>
      <c r="I32" s="14">
        <v>1</v>
      </c>
      <c r="J32" s="14">
        <v>0</v>
      </c>
      <c r="K32" s="14">
        <v>0</v>
      </c>
    </row>
    <row r="33" spans="1:11" x14ac:dyDescent="0.25">
      <c r="A33" s="18" t="s">
        <v>290</v>
      </c>
      <c r="B33" s="14">
        <v>0</v>
      </c>
      <c r="C33" s="14">
        <v>0</v>
      </c>
      <c r="D33" s="14">
        <v>0</v>
      </c>
      <c r="E33" s="14">
        <v>0</v>
      </c>
      <c r="F33" s="14">
        <v>0</v>
      </c>
      <c r="G33" s="14">
        <v>0</v>
      </c>
      <c r="H33" s="14">
        <v>0</v>
      </c>
      <c r="I33" s="14">
        <v>0</v>
      </c>
      <c r="J33" s="14">
        <v>0</v>
      </c>
      <c r="K33" s="14">
        <v>0</v>
      </c>
    </row>
    <row r="34" spans="1:11" x14ac:dyDescent="0.25">
      <c r="A34" s="17" t="s">
        <v>291</v>
      </c>
      <c r="B34" s="14">
        <v>5</v>
      </c>
      <c r="C34" s="14">
        <v>13</v>
      </c>
      <c r="D34" s="14">
        <v>10</v>
      </c>
      <c r="E34" s="14">
        <v>10</v>
      </c>
      <c r="F34" s="14">
        <v>8</v>
      </c>
      <c r="G34" s="14">
        <v>8</v>
      </c>
      <c r="H34" s="14">
        <v>8</v>
      </c>
      <c r="I34" s="14">
        <v>12</v>
      </c>
      <c r="J34" s="14">
        <v>8</v>
      </c>
      <c r="K34" s="14">
        <v>11</v>
      </c>
    </row>
    <row r="35" spans="1:11" x14ac:dyDescent="0.25">
      <c r="A35" s="18" t="s">
        <v>292</v>
      </c>
      <c r="B35" s="14">
        <v>1</v>
      </c>
      <c r="C35" s="14">
        <v>0</v>
      </c>
      <c r="D35" s="14">
        <v>2</v>
      </c>
      <c r="E35" s="14">
        <v>1</v>
      </c>
      <c r="F35" s="14">
        <v>1</v>
      </c>
      <c r="G35" s="14">
        <v>0</v>
      </c>
      <c r="H35" s="14">
        <v>0</v>
      </c>
      <c r="I35" s="14">
        <v>4</v>
      </c>
      <c r="J35" s="14">
        <v>1</v>
      </c>
      <c r="K35" s="14">
        <v>1</v>
      </c>
    </row>
    <row r="36" spans="1:11" x14ac:dyDescent="0.25">
      <c r="A36" s="18" t="s">
        <v>293</v>
      </c>
      <c r="B36" s="14">
        <v>0</v>
      </c>
      <c r="C36" s="14">
        <v>1</v>
      </c>
      <c r="D36" s="14">
        <v>2</v>
      </c>
      <c r="E36" s="14">
        <v>0</v>
      </c>
      <c r="F36" s="14">
        <v>1</v>
      </c>
      <c r="G36" s="14">
        <v>1</v>
      </c>
      <c r="H36" s="14">
        <v>1</v>
      </c>
      <c r="I36" s="14">
        <v>1</v>
      </c>
      <c r="J36" s="14">
        <v>0</v>
      </c>
      <c r="K36" s="14">
        <v>0</v>
      </c>
    </row>
    <row r="37" spans="1:11" x14ac:dyDescent="0.25">
      <c r="A37" s="18" t="s">
        <v>294</v>
      </c>
      <c r="B37" s="14">
        <v>0</v>
      </c>
      <c r="C37" s="14">
        <v>1</v>
      </c>
      <c r="D37" s="14">
        <v>2</v>
      </c>
      <c r="E37" s="14">
        <v>0</v>
      </c>
      <c r="F37" s="14">
        <v>1</v>
      </c>
      <c r="G37" s="14">
        <v>1</v>
      </c>
      <c r="H37" s="14">
        <v>0</v>
      </c>
      <c r="I37" s="14">
        <v>3</v>
      </c>
      <c r="J37" s="14">
        <v>2</v>
      </c>
      <c r="K37" s="14">
        <v>2</v>
      </c>
    </row>
    <row r="38" spans="1:11" x14ac:dyDescent="0.25">
      <c r="A38" s="18" t="s">
        <v>295</v>
      </c>
      <c r="B38" s="14">
        <v>1</v>
      </c>
      <c r="C38" s="14">
        <v>4</v>
      </c>
      <c r="D38" s="14">
        <v>2</v>
      </c>
      <c r="E38" s="14">
        <v>2</v>
      </c>
      <c r="F38" s="14">
        <v>0</v>
      </c>
      <c r="G38" s="14">
        <v>2</v>
      </c>
      <c r="H38" s="14">
        <v>4</v>
      </c>
      <c r="I38" s="14">
        <v>1</v>
      </c>
      <c r="J38" s="14">
        <v>1</v>
      </c>
      <c r="K38" s="14">
        <v>2</v>
      </c>
    </row>
    <row r="39" spans="1:11" x14ac:dyDescent="0.25">
      <c r="A39" s="18" t="s">
        <v>296</v>
      </c>
      <c r="B39" s="14">
        <v>0</v>
      </c>
      <c r="C39" s="14">
        <v>0</v>
      </c>
      <c r="D39" s="14">
        <v>0</v>
      </c>
      <c r="E39" s="14">
        <v>0</v>
      </c>
      <c r="F39" s="14">
        <v>0</v>
      </c>
      <c r="G39" s="14">
        <v>0</v>
      </c>
      <c r="H39" s="14">
        <v>0</v>
      </c>
      <c r="I39" s="14">
        <v>0</v>
      </c>
      <c r="J39" s="14">
        <v>0</v>
      </c>
      <c r="K39" s="14">
        <v>1</v>
      </c>
    </row>
    <row r="40" spans="1:11" x14ac:dyDescent="0.25">
      <c r="A40" s="18" t="s">
        <v>297</v>
      </c>
      <c r="B40" s="14">
        <v>3</v>
      </c>
      <c r="C40" s="14">
        <v>2</v>
      </c>
      <c r="D40" s="14">
        <v>1</v>
      </c>
      <c r="E40" s="14">
        <v>6</v>
      </c>
      <c r="F40" s="14">
        <v>2</v>
      </c>
      <c r="G40" s="14">
        <v>2</v>
      </c>
      <c r="H40" s="14">
        <v>1</v>
      </c>
      <c r="I40" s="14">
        <v>3</v>
      </c>
      <c r="J40" s="14">
        <v>2</v>
      </c>
      <c r="K40" s="14">
        <v>3</v>
      </c>
    </row>
    <row r="41" spans="1:11" x14ac:dyDescent="0.25">
      <c r="A41" s="18" t="s">
        <v>298</v>
      </c>
      <c r="B41" s="14">
        <v>0</v>
      </c>
      <c r="C41" s="14">
        <v>5</v>
      </c>
      <c r="D41" s="14">
        <v>1</v>
      </c>
      <c r="E41" s="14">
        <v>1</v>
      </c>
      <c r="F41" s="14">
        <v>3</v>
      </c>
      <c r="G41" s="14">
        <v>2</v>
      </c>
      <c r="H41" s="14">
        <v>2</v>
      </c>
      <c r="I41" s="14">
        <v>0</v>
      </c>
      <c r="J41" s="14">
        <v>2</v>
      </c>
      <c r="K41" s="14">
        <v>2</v>
      </c>
    </row>
    <row r="42" spans="1:11" x14ac:dyDescent="0.25">
      <c r="A42" s="17" t="s">
        <v>299</v>
      </c>
      <c r="B42" s="14">
        <v>1</v>
      </c>
      <c r="C42" s="14">
        <v>0</v>
      </c>
      <c r="D42" s="14">
        <v>5</v>
      </c>
      <c r="E42" s="14">
        <v>1</v>
      </c>
      <c r="F42" s="14">
        <v>1</v>
      </c>
      <c r="G42" s="14">
        <v>0</v>
      </c>
      <c r="H42" s="14">
        <v>1</v>
      </c>
      <c r="I42" s="14">
        <v>0</v>
      </c>
      <c r="J42" s="14">
        <v>3</v>
      </c>
      <c r="K42" s="14">
        <v>5</v>
      </c>
    </row>
    <row r="43" spans="1:11" x14ac:dyDescent="0.25">
      <c r="A43" s="18" t="s">
        <v>300</v>
      </c>
      <c r="B43" s="14">
        <v>0</v>
      </c>
      <c r="C43" s="14">
        <v>0</v>
      </c>
      <c r="D43" s="14">
        <v>2</v>
      </c>
      <c r="E43" s="14">
        <v>0</v>
      </c>
      <c r="F43" s="14">
        <v>0</v>
      </c>
      <c r="G43" s="14">
        <v>0</v>
      </c>
      <c r="H43" s="14">
        <v>0</v>
      </c>
      <c r="I43" s="14">
        <v>0</v>
      </c>
      <c r="J43" s="14">
        <v>1</v>
      </c>
      <c r="K43" s="14">
        <v>0</v>
      </c>
    </row>
    <row r="44" spans="1:11" x14ac:dyDescent="0.25">
      <c r="A44" s="18" t="s">
        <v>301</v>
      </c>
      <c r="B44" s="14">
        <v>0</v>
      </c>
      <c r="C44" s="14">
        <v>0</v>
      </c>
      <c r="D44" s="14">
        <v>3</v>
      </c>
      <c r="E44" s="14">
        <v>0</v>
      </c>
      <c r="F44" s="14">
        <v>1</v>
      </c>
      <c r="G44" s="14">
        <v>0</v>
      </c>
      <c r="H44" s="14">
        <v>1</v>
      </c>
      <c r="I44" s="14">
        <v>0</v>
      </c>
      <c r="J44" s="14">
        <v>2</v>
      </c>
      <c r="K44" s="14">
        <v>2</v>
      </c>
    </row>
    <row r="45" spans="1:11" x14ac:dyDescent="0.25">
      <c r="A45" s="18" t="s">
        <v>302</v>
      </c>
      <c r="B45" s="14">
        <v>1</v>
      </c>
      <c r="C45" s="14">
        <v>0</v>
      </c>
      <c r="D45" s="14">
        <v>0</v>
      </c>
      <c r="E45" s="14">
        <v>1</v>
      </c>
      <c r="F45" s="14">
        <v>0</v>
      </c>
      <c r="G45" s="14">
        <v>0</v>
      </c>
      <c r="H45" s="14">
        <v>0</v>
      </c>
      <c r="I45" s="14">
        <v>0</v>
      </c>
      <c r="J45" s="14">
        <v>0</v>
      </c>
      <c r="K45" s="14">
        <v>3</v>
      </c>
    </row>
    <row r="46" spans="1:11" x14ac:dyDescent="0.25">
      <c r="A46" s="18" t="s">
        <v>303</v>
      </c>
      <c r="B46" s="14">
        <v>0</v>
      </c>
      <c r="C46" s="14">
        <v>0</v>
      </c>
      <c r="D46" s="14">
        <v>0</v>
      </c>
      <c r="E46" s="14">
        <v>0</v>
      </c>
      <c r="F46" s="14">
        <v>0</v>
      </c>
      <c r="G46" s="14">
        <v>0</v>
      </c>
      <c r="H46" s="14">
        <v>0</v>
      </c>
      <c r="I46" s="14">
        <v>0</v>
      </c>
      <c r="J46" s="14">
        <v>0</v>
      </c>
      <c r="K46" s="14">
        <v>0</v>
      </c>
    </row>
    <row r="47" spans="1:11" x14ac:dyDescent="0.25">
      <c r="A47" s="17" t="s">
        <v>304</v>
      </c>
      <c r="B47" s="14">
        <v>25</v>
      </c>
      <c r="C47" s="14">
        <v>17</v>
      </c>
      <c r="D47" s="14">
        <v>17</v>
      </c>
      <c r="E47" s="14">
        <v>14</v>
      </c>
      <c r="F47" s="14">
        <v>8</v>
      </c>
      <c r="G47" s="14">
        <v>6</v>
      </c>
      <c r="H47" s="14">
        <v>12</v>
      </c>
      <c r="I47" s="14">
        <v>13</v>
      </c>
      <c r="J47" s="14">
        <v>16</v>
      </c>
      <c r="K47" s="14">
        <v>13</v>
      </c>
    </row>
    <row r="48" spans="1:11" x14ac:dyDescent="0.25">
      <c r="A48" s="18" t="s">
        <v>305</v>
      </c>
      <c r="B48" s="14">
        <v>5</v>
      </c>
      <c r="C48" s="14">
        <v>4</v>
      </c>
      <c r="D48" s="14">
        <v>10</v>
      </c>
      <c r="E48" s="14">
        <v>2</v>
      </c>
      <c r="F48" s="14">
        <v>5</v>
      </c>
      <c r="G48" s="14">
        <v>1</v>
      </c>
      <c r="H48" s="14">
        <v>4</v>
      </c>
      <c r="I48" s="14">
        <v>1</v>
      </c>
      <c r="J48" s="14">
        <v>2</v>
      </c>
      <c r="K48" s="14">
        <v>3</v>
      </c>
    </row>
    <row r="49" spans="1:11" x14ac:dyDescent="0.25">
      <c r="A49" s="18" t="s">
        <v>306</v>
      </c>
      <c r="B49" s="14">
        <v>8</v>
      </c>
      <c r="C49" s="14">
        <v>6</v>
      </c>
      <c r="D49" s="14">
        <v>6</v>
      </c>
      <c r="E49" s="14">
        <v>7</v>
      </c>
      <c r="F49" s="14">
        <v>3</v>
      </c>
      <c r="G49" s="14">
        <v>4</v>
      </c>
      <c r="H49" s="14">
        <v>6</v>
      </c>
      <c r="I49" s="14">
        <v>6</v>
      </c>
      <c r="J49" s="14">
        <v>9</v>
      </c>
      <c r="K49" s="14">
        <v>5</v>
      </c>
    </row>
    <row r="50" spans="1:11" x14ac:dyDescent="0.25">
      <c r="A50" s="18" t="s">
        <v>307</v>
      </c>
      <c r="B50" s="14">
        <v>12</v>
      </c>
      <c r="C50" s="14">
        <v>7</v>
      </c>
      <c r="D50" s="14">
        <v>1</v>
      </c>
      <c r="E50" s="14">
        <v>5</v>
      </c>
      <c r="F50" s="14">
        <v>0</v>
      </c>
      <c r="G50" s="14">
        <v>1</v>
      </c>
      <c r="H50" s="14">
        <v>2</v>
      </c>
      <c r="I50" s="14">
        <v>6</v>
      </c>
      <c r="J50" s="14">
        <v>5</v>
      </c>
      <c r="K50" s="14">
        <v>5</v>
      </c>
    </row>
    <row r="51" spans="1:11" x14ac:dyDescent="0.25">
      <c r="A51" s="17" t="s">
        <v>308</v>
      </c>
      <c r="B51" s="14">
        <v>49</v>
      </c>
      <c r="C51" s="14">
        <v>27</v>
      </c>
      <c r="D51" s="14">
        <v>23</v>
      </c>
      <c r="E51" s="14">
        <v>39</v>
      </c>
      <c r="F51" s="14">
        <v>30</v>
      </c>
      <c r="G51" s="14">
        <v>33</v>
      </c>
      <c r="H51" s="14">
        <v>30</v>
      </c>
      <c r="I51" s="14">
        <v>37</v>
      </c>
      <c r="J51" s="14">
        <v>32</v>
      </c>
      <c r="K51" s="14">
        <v>39</v>
      </c>
    </row>
    <row r="52" spans="1:11" x14ac:dyDescent="0.25">
      <c r="A52" s="18" t="s">
        <v>309</v>
      </c>
      <c r="B52" s="14">
        <v>44</v>
      </c>
      <c r="C52" s="14">
        <v>23</v>
      </c>
      <c r="D52" s="14">
        <v>21</v>
      </c>
      <c r="E52" s="14">
        <v>32</v>
      </c>
      <c r="F52" s="14">
        <v>20</v>
      </c>
      <c r="G52" s="14">
        <v>27</v>
      </c>
      <c r="H52" s="14">
        <v>25</v>
      </c>
      <c r="I52" s="14">
        <v>27</v>
      </c>
      <c r="J52" s="14">
        <v>28</v>
      </c>
      <c r="K52" s="14">
        <v>36</v>
      </c>
    </row>
    <row r="53" spans="1:11" x14ac:dyDescent="0.25">
      <c r="A53" s="18" t="s">
        <v>310</v>
      </c>
      <c r="B53" s="14">
        <v>4</v>
      </c>
      <c r="C53" s="14">
        <v>4</v>
      </c>
      <c r="D53" s="14">
        <v>2</v>
      </c>
      <c r="E53" s="14">
        <v>4</v>
      </c>
      <c r="F53" s="14">
        <v>8</v>
      </c>
      <c r="G53" s="14">
        <v>5</v>
      </c>
      <c r="H53" s="14">
        <v>5</v>
      </c>
      <c r="I53" s="14">
        <v>8</v>
      </c>
      <c r="J53" s="14">
        <v>3</v>
      </c>
      <c r="K53" s="14">
        <v>3</v>
      </c>
    </row>
    <row r="54" spans="1:11" x14ac:dyDescent="0.25">
      <c r="A54" s="18" t="s">
        <v>311</v>
      </c>
      <c r="B54" s="14">
        <v>1</v>
      </c>
      <c r="C54" s="14">
        <v>0</v>
      </c>
      <c r="D54" s="14">
        <v>0</v>
      </c>
      <c r="E54" s="14">
        <v>3</v>
      </c>
      <c r="F54" s="14">
        <v>2</v>
      </c>
      <c r="G54" s="14">
        <v>1</v>
      </c>
      <c r="H54" s="14">
        <v>0</v>
      </c>
      <c r="I54" s="14">
        <v>2</v>
      </c>
      <c r="J54" s="14">
        <v>1</v>
      </c>
      <c r="K54" s="14">
        <v>0</v>
      </c>
    </row>
    <row r="55" spans="1:11" x14ac:dyDescent="0.25">
      <c r="A55" s="17" t="s">
        <v>312</v>
      </c>
      <c r="B55" s="14">
        <v>7</v>
      </c>
      <c r="C55" s="14">
        <v>10</v>
      </c>
      <c r="D55" s="14">
        <v>2</v>
      </c>
      <c r="E55" s="14">
        <v>5</v>
      </c>
      <c r="F55" s="14">
        <v>6</v>
      </c>
      <c r="G55" s="14">
        <v>7</v>
      </c>
      <c r="H55" s="14">
        <v>5</v>
      </c>
      <c r="I55" s="14">
        <v>1</v>
      </c>
      <c r="J55" s="14">
        <v>4</v>
      </c>
      <c r="K55" s="14">
        <v>5</v>
      </c>
    </row>
    <row r="56" spans="1:11" x14ac:dyDescent="0.25">
      <c r="A56" s="18" t="s">
        <v>313</v>
      </c>
      <c r="B56" s="14">
        <v>3</v>
      </c>
      <c r="C56" s="14">
        <v>5</v>
      </c>
      <c r="D56" s="14">
        <v>1</v>
      </c>
      <c r="E56" s="14">
        <v>2</v>
      </c>
      <c r="F56" s="14">
        <v>3</v>
      </c>
      <c r="G56" s="14">
        <v>4</v>
      </c>
      <c r="H56" s="14">
        <v>5</v>
      </c>
      <c r="I56" s="14">
        <v>1</v>
      </c>
      <c r="J56" s="14">
        <v>3</v>
      </c>
      <c r="K56" s="14">
        <v>4</v>
      </c>
    </row>
    <row r="57" spans="1:11" x14ac:dyDescent="0.25">
      <c r="A57" s="18" t="s">
        <v>314</v>
      </c>
      <c r="B57" s="14">
        <v>1</v>
      </c>
      <c r="C57" s="14">
        <v>3</v>
      </c>
      <c r="D57" s="14">
        <v>1</v>
      </c>
      <c r="E57" s="14">
        <v>1</v>
      </c>
      <c r="F57" s="14">
        <v>3</v>
      </c>
      <c r="G57" s="14">
        <v>1</v>
      </c>
      <c r="H57" s="14">
        <v>0</v>
      </c>
      <c r="I57" s="14">
        <v>0</v>
      </c>
      <c r="J57" s="14">
        <v>0</v>
      </c>
      <c r="K57" s="14">
        <v>1</v>
      </c>
    </row>
    <row r="58" spans="1:11" x14ac:dyDescent="0.25">
      <c r="A58" s="18" t="s">
        <v>315</v>
      </c>
      <c r="B58" s="14">
        <v>0</v>
      </c>
      <c r="C58" s="14">
        <v>0</v>
      </c>
      <c r="D58" s="14">
        <v>0</v>
      </c>
      <c r="E58" s="14">
        <v>0</v>
      </c>
      <c r="F58" s="14">
        <v>0</v>
      </c>
      <c r="G58" s="14">
        <v>0</v>
      </c>
      <c r="H58" s="14">
        <v>0</v>
      </c>
      <c r="I58" s="14">
        <v>0</v>
      </c>
      <c r="J58" s="14">
        <v>0</v>
      </c>
      <c r="K58" s="14">
        <v>0</v>
      </c>
    </row>
    <row r="59" spans="1:11" x14ac:dyDescent="0.25">
      <c r="A59" s="18" t="s">
        <v>316</v>
      </c>
      <c r="B59" s="14">
        <v>3</v>
      </c>
      <c r="C59" s="14">
        <v>2</v>
      </c>
      <c r="D59" s="14">
        <v>0</v>
      </c>
      <c r="E59" s="14">
        <v>2</v>
      </c>
      <c r="F59" s="14">
        <v>0</v>
      </c>
      <c r="G59" s="14">
        <v>2</v>
      </c>
      <c r="H59" s="14">
        <v>0</v>
      </c>
      <c r="I59" s="14">
        <v>0</v>
      </c>
      <c r="J59" s="14">
        <v>1</v>
      </c>
      <c r="K59" s="14">
        <v>0</v>
      </c>
    </row>
    <row r="60" spans="1:11" x14ac:dyDescent="0.25">
      <c r="A60" s="18" t="s">
        <v>317</v>
      </c>
      <c r="B60" s="14">
        <v>0</v>
      </c>
      <c r="C60" s="14">
        <v>0</v>
      </c>
      <c r="D60" s="14">
        <v>0</v>
      </c>
      <c r="E60" s="14">
        <v>0</v>
      </c>
      <c r="F60" s="14">
        <v>0</v>
      </c>
      <c r="G60" s="14">
        <v>0</v>
      </c>
      <c r="H60" s="14">
        <v>0</v>
      </c>
      <c r="I60" s="14">
        <v>0</v>
      </c>
      <c r="J60" s="14">
        <v>0</v>
      </c>
      <c r="K60" s="14">
        <v>0</v>
      </c>
    </row>
    <row r="61" spans="1:11" x14ac:dyDescent="0.25">
      <c r="A61" s="17" t="s">
        <v>318</v>
      </c>
      <c r="B61" s="14">
        <v>2</v>
      </c>
      <c r="C61" s="14">
        <v>0</v>
      </c>
      <c r="D61" s="14">
        <v>2</v>
      </c>
      <c r="E61" s="14">
        <v>0</v>
      </c>
      <c r="F61" s="14">
        <v>0</v>
      </c>
      <c r="G61" s="14">
        <v>0</v>
      </c>
      <c r="H61" s="14">
        <v>0</v>
      </c>
      <c r="I61" s="14">
        <v>1</v>
      </c>
      <c r="J61" s="14">
        <v>2</v>
      </c>
      <c r="K61" s="14">
        <v>6</v>
      </c>
    </row>
    <row r="62" spans="1:11" x14ac:dyDescent="0.25">
      <c r="A62" s="18" t="s">
        <v>319</v>
      </c>
      <c r="B62" s="14">
        <v>0</v>
      </c>
      <c r="C62" s="14">
        <v>0</v>
      </c>
      <c r="D62" s="14">
        <v>0</v>
      </c>
      <c r="E62" s="14">
        <v>0</v>
      </c>
      <c r="F62" s="14">
        <v>0</v>
      </c>
      <c r="G62" s="14">
        <v>0</v>
      </c>
      <c r="H62" s="14">
        <v>0</v>
      </c>
      <c r="I62" s="14">
        <v>0</v>
      </c>
      <c r="J62" s="14">
        <v>0</v>
      </c>
      <c r="K62" s="14">
        <v>0</v>
      </c>
    </row>
    <row r="63" spans="1:11" x14ac:dyDescent="0.25">
      <c r="A63" s="18" t="s">
        <v>320</v>
      </c>
      <c r="B63" s="14">
        <v>2</v>
      </c>
      <c r="C63" s="14">
        <v>0</v>
      </c>
      <c r="D63" s="14">
        <v>2</v>
      </c>
      <c r="E63" s="14">
        <v>0</v>
      </c>
      <c r="F63" s="14">
        <v>0</v>
      </c>
      <c r="G63" s="14">
        <v>0</v>
      </c>
      <c r="H63" s="14">
        <v>0</v>
      </c>
      <c r="I63" s="14">
        <v>1</v>
      </c>
      <c r="J63" s="14">
        <v>2</v>
      </c>
      <c r="K63" s="14">
        <v>6</v>
      </c>
    </row>
    <row r="64" spans="1:11" x14ac:dyDescent="0.25">
      <c r="A64" s="15" t="s">
        <v>137</v>
      </c>
      <c r="B64" s="14">
        <v>190</v>
      </c>
      <c r="C64" s="14">
        <v>192</v>
      </c>
      <c r="D64" s="14">
        <v>144</v>
      </c>
      <c r="E64" s="14">
        <v>193</v>
      </c>
      <c r="F64" s="14">
        <v>199</v>
      </c>
      <c r="G64" s="14">
        <v>174</v>
      </c>
      <c r="H64" s="14">
        <v>197</v>
      </c>
      <c r="I64" s="14">
        <v>201</v>
      </c>
      <c r="J64" s="14">
        <v>192</v>
      </c>
      <c r="K64" s="14">
        <v>222</v>
      </c>
    </row>
  </sheetData>
  <hyperlinks>
    <hyperlink ref="A2" location="'Cover page'!A1" display="Return to Cover page" xr:uid="{E930CE50-855E-4D95-B058-4EDA6F02E52D}"/>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738DA-7E80-4236-A302-8F8BAC727129}">
  <dimension ref="A1:K64"/>
  <sheetViews>
    <sheetView zoomScale="85" zoomScaleNormal="85" workbookViewId="0">
      <selection activeCell="B2" sqref="B2"/>
    </sheetView>
  </sheetViews>
  <sheetFormatPr defaultRowHeight="15" x14ac:dyDescent="0.25"/>
  <cols>
    <col min="1" max="1" width="53.8554687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page'!$A$34</f>
        <v>Table 5.2. Fatalities (count) by Agency (TOOCS Sub major group),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265</v>
      </c>
      <c r="B8" s="13">
        <v>19</v>
      </c>
      <c r="C8" s="13">
        <v>12</v>
      </c>
      <c r="D8" s="13">
        <v>13</v>
      </c>
      <c r="E8" s="13">
        <v>21</v>
      </c>
      <c r="F8" s="13">
        <v>16</v>
      </c>
      <c r="G8" s="13">
        <v>21</v>
      </c>
      <c r="H8" s="13">
        <v>24</v>
      </c>
      <c r="I8" s="13">
        <v>18</v>
      </c>
      <c r="J8" s="13">
        <v>15</v>
      </c>
      <c r="K8" s="13">
        <v>18</v>
      </c>
    </row>
    <row r="9" spans="1:11" x14ac:dyDescent="0.25">
      <c r="A9" s="18" t="s">
        <v>266</v>
      </c>
      <c r="B9" s="13">
        <v>2</v>
      </c>
      <c r="C9" s="13">
        <v>1</v>
      </c>
      <c r="D9" s="13">
        <v>1</v>
      </c>
      <c r="E9" s="13">
        <v>0</v>
      </c>
      <c r="F9" s="13">
        <v>2</v>
      </c>
      <c r="G9" s="13">
        <v>1</v>
      </c>
      <c r="H9" s="13">
        <v>1</v>
      </c>
      <c r="I9" s="13">
        <v>2</v>
      </c>
      <c r="J9" s="13">
        <v>0</v>
      </c>
      <c r="K9" s="13">
        <v>0</v>
      </c>
    </row>
    <row r="10" spans="1:11" x14ac:dyDescent="0.25">
      <c r="A10" s="18" t="s">
        <v>267</v>
      </c>
      <c r="B10" s="13">
        <v>0</v>
      </c>
      <c r="C10" s="13">
        <v>0</v>
      </c>
      <c r="D10" s="13">
        <v>1</v>
      </c>
      <c r="E10" s="13">
        <v>1</v>
      </c>
      <c r="F10" s="13">
        <v>1</v>
      </c>
      <c r="G10" s="13">
        <v>2</v>
      </c>
      <c r="H10" s="13">
        <v>3</v>
      </c>
      <c r="I10" s="13">
        <v>2</v>
      </c>
      <c r="J10" s="13">
        <v>0</v>
      </c>
      <c r="K10" s="13">
        <v>3</v>
      </c>
    </row>
    <row r="11" spans="1:11" x14ac:dyDescent="0.25">
      <c r="A11" s="18" t="s">
        <v>268</v>
      </c>
      <c r="B11" s="13">
        <v>1</v>
      </c>
      <c r="C11" s="13">
        <v>0</v>
      </c>
      <c r="D11" s="13">
        <v>0</v>
      </c>
      <c r="E11" s="13">
        <v>0</v>
      </c>
      <c r="F11" s="13">
        <v>0</v>
      </c>
      <c r="G11" s="13">
        <v>0</v>
      </c>
      <c r="H11" s="13">
        <v>0</v>
      </c>
      <c r="I11" s="13">
        <v>0</v>
      </c>
      <c r="J11" s="13">
        <v>0</v>
      </c>
      <c r="K11" s="13">
        <v>0</v>
      </c>
    </row>
    <row r="12" spans="1:11" x14ac:dyDescent="0.25">
      <c r="A12" s="18" t="s">
        <v>269</v>
      </c>
      <c r="B12" s="13">
        <v>0</v>
      </c>
      <c r="C12" s="13">
        <v>1</v>
      </c>
      <c r="D12" s="13">
        <v>1</v>
      </c>
      <c r="E12" s="13">
        <v>0</v>
      </c>
      <c r="F12" s="13">
        <v>1</v>
      </c>
      <c r="G12" s="13">
        <v>1</v>
      </c>
      <c r="H12" s="13">
        <v>0</v>
      </c>
      <c r="I12" s="13">
        <v>2</v>
      </c>
      <c r="J12" s="13">
        <v>1</v>
      </c>
      <c r="K12" s="13">
        <v>0</v>
      </c>
    </row>
    <row r="13" spans="1:11" x14ac:dyDescent="0.25">
      <c r="A13" s="18" t="s">
        <v>270</v>
      </c>
      <c r="B13" s="13">
        <v>7</v>
      </c>
      <c r="C13" s="13">
        <v>5</v>
      </c>
      <c r="D13" s="13">
        <v>6</v>
      </c>
      <c r="E13" s="13">
        <v>14</v>
      </c>
      <c r="F13" s="13">
        <v>7</v>
      </c>
      <c r="G13" s="13">
        <v>7</v>
      </c>
      <c r="H13" s="13">
        <v>9</v>
      </c>
      <c r="I13" s="13">
        <v>6</v>
      </c>
      <c r="J13" s="13">
        <v>8</v>
      </c>
      <c r="K13" s="13">
        <v>9</v>
      </c>
    </row>
    <row r="14" spans="1:11" x14ac:dyDescent="0.25">
      <c r="A14" s="18" t="s">
        <v>271</v>
      </c>
      <c r="B14" s="13">
        <v>7</v>
      </c>
      <c r="C14" s="13">
        <v>5</v>
      </c>
      <c r="D14" s="13">
        <v>4</v>
      </c>
      <c r="E14" s="13">
        <v>6</v>
      </c>
      <c r="F14" s="13">
        <v>4</v>
      </c>
      <c r="G14" s="13">
        <v>9</v>
      </c>
      <c r="H14" s="13">
        <v>10</v>
      </c>
      <c r="I14" s="13">
        <v>6</v>
      </c>
      <c r="J14" s="13">
        <v>5</v>
      </c>
      <c r="K14" s="13">
        <v>6</v>
      </c>
    </row>
    <row r="15" spans="1:11" x14ac:dyDescent="0.25">
      <c r="A15" s="18" t="s">
        <v>272</v>
      </c>
      <c r="B15" s="13">
        <v>0</v>
      </c>
      <c r="C15" s="13">
        <v>0</v>
      </c>
      <c r="D15" s="13">
        <v>0</v>
      </c>
      <c r="E15" s="13">
        <v>0</v>
      </c>
      <c r="F15" s="13">
        <v>0</v>
      </c>
      <c r="G15" s="13">
        <v>0</v>
      </c>
      <c r="H15" s="13">
        <v>0</v>
      </c>
      <c r="I15" s="13">
        <v>0</v>
      </c>
      <c r="J15" s="13">
        <v>0</v>
      </c>
      <c r="K15" s="13">
        <v>0</v>
      </c>
    </row>
    <row r="16" spans="1:11" x14ac:dyDescent="0.25">
      <c r="A16" s="18" t="s">
        <v>273</v>
      </c>
      <c r="B16" s="13">
        <v>0</v>
      </c>
      <c r="C16" s="13">
        <v>0</v>
      </c>
      <c r="D16" s="13">
        <v>0</v>
      </c>
      <c r="E16" s="13">
        <v>0</v>
      </c>
      <c r="F16" s="13">
        <v>0</v>
      </c>
      <c r="G16" s="13">
        <v>0</v>
      </c>
      <c r="H16" s="13">
        <v>0</v>
      </c>
      <c r="I16" s="13">
        <v>0</v>
      </c>
      <c r="J16" s="13">
        <v>0</v>
      </c>
      <c r="K16" s="13">
        <v>0</v>
      </c>
    </row>
    <row r="17" spans="1:11" x14ac:dyDescent="0.25">
      <c r="A17" s="18" t="s">
        <v>274</v>
      </c>
      <c r="B17" s="13">
        <v>2</v>
      </c>
      <c r="C17" s="13">
        <v>0</v>
      </c>
      <c r="D17" s="13">
        <v>0</v>
      </c>
      <c r="E17" s="13">
        <v>0</v>
      </c>
      <c r="F17" s="13">
        <v>1</v>
      </c>
      <c r="G17" s="13">
        <v>1</v>
      </c>
      <c r="H17" s="13">
        <v>1</v>
      </c>
      <c r="I17" s="13">
        <v>0</v>
      </c>
      <c r="J17" s="13">
        <v>1</v>
      </c>
      <c r="K17" s="13">
        <v>0</v>
      </c>
    </row>
    <row r="18" spans="1:11" x14ac:dyDescent="0.25">
      <c r="A18" s="17" t="s">
        <v>275</v>
      </c>
      <c r="B18" s="13">
        <v>95</v>
      </c>
      <c r="C18" s="13">
        <v>95</v>
      </c>
      <c r="D18" s="13">
        <v>90</v>
      </c>
      <c r="E18" s="13">
        <v>88</v>
      </c>
      <c r="F18" s="13">
        <v>110</v>
      </c>
      <c r="G18" s="13">
        <v>105</v>
      </c>
      <c r="H18" s="13">
        <v>116</v>
      </c>
      <c r="I18" s="13">
        <v>107</v>
      </c>
      <c r="J18" s="13">
        <v>107</v>
      </c>
      <c r="K18" s="13">
        <v>124</v>
      </c>
    </row>
    <row r="19" spans="1:11" x14ac:dyDescent="0.25">
      <c r="A19" s="18" t="s">
        <v>276</v>
      </c>
      <c r="B19" s="13">
        <v>11</v>
      </c>
      <c r="C19" s="13">
        <v>2</v>
      </c>
      <c r="D19" s="13">
        <v>7</v>
      </c>
      <c r="E19" s="13">
        <v>9</v>
      </c>
      <c r="F19" s="13">
        <v>4</v>
      </c>
      <c r="G19" s="13">
        <v>6</v>
      </c>
      <c r="H19" s="13">
        <v>10</v>
      </c>
      <c r="I19" s="13">
        <v>11</v>
      </c>
      <c r="J19" s="13">
        <v>5</v>
      </c>
      <c r="K19" s="13">
        <v>6</v>
      </c>
    </row>
    <row r="20" spans="1:11" x14ac:dyDescent="0.25">
      <c r="A20" s="18" t="s">
        <v>277</v>
      </c>
      <c r="B20" s="13">
        <v>4</v>
      </c>
      <c r="C20" s="13">
        <v>2</v>
      </c>
      <c r="D20" s="13">
        <v>1</v>
      </c>
      <c r="E20" s="13">
        <v>0</v>
      </c>
      <c r="F20" s="13">
        <v>0</v>
      </c>
      <c r="G20" s="13">
        <v>3</v>
      </c>
      <c r="H20" s="13">
        <v>2</v>
      </c>
      <c r="I20" s="13">
        <v>0</v>
      </c>
      <c r="J20" s="13">
        <v>1</v>
      </c>
      <c r="K20" s="13">
        <v>2</v>
      </c>
    </row>
    <row r="21" spans="1:11" x14ac:dyDescent="0.25">
      <c r="A21" s="18" t="s">
        <v>278</v>
      </c>
      <c r="B21" s="13">
        <v>16</v>
      </c>
      <c r="C21" s="13">
        <v>8</v>
      </c>
      <c r="D21" s="13">
        <v>16</v>
      </c>
      <c r="E21" s="13">
        <v>12</v>
      </c>
      <c r="F21" s="13">
        <v>11</v>
      </c>
      <c r="G21" s="13">
        <v>12</v>
      </c>
      <c r="H21" s="13">
        <v>7</v>
      </c>
      <c r="I21" s="13">
        <v>14</v>
      </c>
      <c r="J21" s="13">
        <v>9</v>
      </c>
      <c r="K21" s="13">
        <v>7</v>
      </c>
    </row>
    <row r="22" spans="1:11" x14ac:dyDescent="0.25">
      <c r="A22" s="18" t="s">
        <v>279</v>
      </c>
      <c r="B22" s="13">
        <v>56</v>
      </c>
      <c r="C22" s="13">
        <v>67</v>
      </c>
      <c r="D22" s="13">
        <v>48</v>
      </c>
      <c r="E22" s="13">
        <v>53</v>
      </c>
      <c r="F22" s="13">
        <v>66</v>
      </c>
      <c r="G22" s="13">
        <v>65</v>
      </c>
      <c r="H22" s="13">
        <v>74</v>
      </c>
      <c r="I22" s="13">
        <v>63</v>
      </c>
      <c r="J22" s="13">
        <v>69</v>
      </c>
      <c r="K22" s="13">
        <v>87</v>
      </c>
    </row>
    <row r="23" spans="1:11" x14ac:dyDescent="0.25">
      <c r="A23" s="18" t="s">
        <v>280</v>
      </c>
      <c r="B23" s="13">
        <v>1</v>
      </c>
      <c r="C23" s="13">
        <v>1</v>
      </c>
      <c r="D23" s="13">
        <v>2</v>
      </c>
      <c r="E23" s="13">
        <v>0</v>
      </c>
      <c r="F23" s="13">
        <v>4</v>
      </c>
      <c r="G23" s="13">
        <v>3</v>
      </c>
      <c r="H23" s="13">
        <v>0</v>
      </c>
      <c r="I23" s="13">
        <v>3</v>
      </c>
      <c r="J23" s="13">
        <v>3</v>
      </c>
      <c r="K23" s="13">
        <v>1</v>
      </c>
    </row>
    <row r="24" spans="1:11" x14ac:dyDescent="0.25">
      <c r="A24" s="18" t="s">
        <v>281</v>
      </c>
      <c r="B24" s="13">
        <v>1</v>
      </c>
      <c r="C24" s="13">
        <v>7</v>
      </c>
      <c r="D24" s="13">
        <v>8</v>
      </c>
      <c r="E24" s="13">
        <v>9</v>
      </c>
      <c r="F24" s="13">
        <v>15</v>
      </c>
      <c r="G24" s="13">
        <v>7</v>
      </c>
      <c r="H24" s="13">
        <v>11</v>
      </c>
      <c r="I24" s="13">
        <v>10</v>
      </c>
      <c r="J24" s="13">
        <v>14</v>
      </c>
      <c r="K24" s="13">
        <v>7</v>
      </c>
    </row>
    <row r="25" spans="1:11" x14ac:dyDescent="0.25">
      <c r="A25" s="18" t="s">
        <v>282</v>
      </c>
      <c r="B25" s="13">
        <v>0</v>
      </c>
      <c r="C25" s="13">
        <v>1</v>
      </c>
      <c r="D25" s="13">
        <v>6</v>
      </c>
      <c r="E25" s="13">
        <v>2</v>
      </c>
      <c r="F25" s="13">
        <v>0</v>
      </c>
      <c r="G25" s="13">
        <v>2</v>
      </c>
      <c r="H25" s="13">
        <v>2</v>
      </c>
      <c r="I25" s="13">
        <v>0</v>
      </c>
      <c r="J25" s="13">
        <v>0</v>
      </c>
      <c r="K25" s="13">
        <v>0</v>
      </c>
    </row>
    <row r="26" spans="1:11" x14ac:dyDescent="0.25">
      <c r="A26" s="18" t="s">
        <v>283</v>
      </c>
      <c r="B26" s="13">
        <v>6</v>
      </c>
      <c r="C26" s="13">
        <v>7</v>
      </c>
      <c r="D26" s="13">
        <v>2</v>
      </c>
      <c r="E26" s="13">
        <v>3</v>
      </c>
      <c r="F26" s="13">
        <v>10</v>
      </c>
      <c r="G26" s="13">
        <v>7</v>
      </c>
      <c r="H26" s="13">
        <v>10</v>
      </c>
      <c r="I26" s="13">
        <v>6</v>
      </c>
      <c r="J26" s="13">
        <v>6</v>
      </c>
      <c r="K26" s="13">
        <v>14</v>
      </c>
    </row>
    <row r="27" spans="1:11" x14ac:dyDescent="0.25">
      <c r="A27" s="17" t="s">
        <v>284</v>
      </c>
      <c r="B27" s="13">
        <v>5</v>
      </c>
      <c r="C27" s="13">
        <v>4</v>
      </c>
      <c r="D27" s="13">
        <v>3</v>
      </c>
      <c r="E27" s="13">
        <v>1</v>
      </c>
      <c r="F27" s="13">
        <v>2</v>
      </c>
      <c r="G27" s="13">
        <v>2</v>
      </c>
      <c r="H27" s="13">
        <v>1</v>
      </c>
      <c r="I27" s="13">
        <v>5</v>
      </c>
      <c r="J27" s="13">
        <v>2</v>
      </c>
      <c r="K27" s="13">
        <v>1</v>
      </c>
    </row>
    <row r="28" spans="1:11" x14ac:dyDescent="0.25">
      <c r="A28" s="18" t="s">
        <v>285</v>
      </c>
      <c r="B28" s="13">
        <v>2</v>
      </c>
      <c r="C28" s="13">
        <v>0</v>
      </c>
      <c r="D28" s="13">
        <v>1</v>
      </c>
      <c r="E28" s="13">
        <v>0</v>
      </c>
      <c r="F28" s="13">
        <v>0</v>
      </c>
      <c r="G28" s="13">
        <v>2</v>
      </c>
      <c r="H28" s="13">
        <v>0</v>
      </c>
      <c r="I28" s="13">
        <v>1</v>
      </c>
      <c r="J28" s="13">
        <v>0</v>
      </c>
      <c r="K28" s="13">
        <v>0</v>
      </c>
    </row>
    <row r="29" spans="1:11" x14ac:dyDescent="0.25">
      <c r="A29" s="18" t="s">
        <v>286</v>
      </c>
      <c r="B29" s="13">
        <v>0</v>
      </c>
      <c r="C29" s="13">
        <v>0</v>
      </c>
      <c r="D29" s="13">
        <v>0</v>
      </c>
      <c r="E29" s="13">
        <v>0</v>
      </c>
      <c r="F29" s="13">
        <v>1</v>
      </c>
      <c r="G29" s="13">
        <v>0</v>
      </c>
      <c r="H29" s="13">
        <v>0</v>
      </c>
      <c r="I29" s="13">
        <v>1</v>
      </c>
      <c r="J29" s="13">
        <v>0</v>
      </c>
      <c r="K29" s="13">
        <v>0</v>
      </c>
    </row>
    <row r="30" spans="1:11" x14ac:dyDescent="0.25">
      <c r="A30" s="18" t="s">
        <v>287</v>
      </c>
      <c r="B30" s="13">
        <v>0</v>
      </c>
      <c r="C30" s="13">
        <v>0</v>
      </c>
      <c r="D30" s="13">
        <v>0</v>
      </c>
      <c r="E30" s="13">
        <v>0</v>
      </c>
      <c r="F30" s="13">
        <v>0</v>
      </c>
      <c r="G30" s="13">
        <v>0</v>
      </c>
      <c r="H30" s="13">
        <v>0</v>
      </c>
      <c r="I30" s="13">
        <v>0</v>
      </c>
      <c r="J30" s="13">
        <v>0</v>
      </c>
      <c r="K30" s="13">
        <v>0</v>
      </c>
    </row>
    <row r="31" spans="1:11" x14ac:dyDescent="0.25">
      <c r="A31" s="18" t="s">
        <v>288</v>
      </c>
      <c r="B31" s="13">
        <v>3</v>
      </c>
      <c r="C31" s="13">
        <v>4</v>
      </c>
      <c r="D31" s="13">
        <v>0</v>
      </c>
      <c r="E31" s="13">
        <v>1</v>
      </c>
      <c r="F31" s="13">
        <v>0</v>
      </c>
      <c r="G31" s="13">
        <v>0</v>
      </c>
      <c r="H31" s="13">
        <v>1</v>
      </c>
      <c r="I31" s="13">
        <v>2</v>
      </c>
      <c r="J31" s="13">
        <v>2</v>
      </c>
      <c r="K31" s="13">
        <v>1</v>
      </c>
    </row>
    <row r="32" spans="1:11" x14ac:dyDescent="0.25">
      <c r="A32" s="18" t="s">
        <v>289</v>
      </c>
      <c r="B32" s="13">
        <v>0</v>
      </c>
      <c r="C32" s="13">
        <v>0</v>
      </c>
      <c r="D32" s="13">
        <v>2</v>
      </c>
      <c r="E32" s="13">
        <v>0</v>
      </c>
      <c r="F32" s="13">
        <v>1</v>
      </c>
      <c r="G32" s="13">
        <v>0</v>
      </c>
      <c r="H32" s="13">
        <v>0</v>
      </c>
      <c r="I32" s="13">
        <v>1</v>
      </c>
      <c r="J32" s="13">
        <v>0</v>
      </c>
      <c r="K32" s="13">
        <v>0</v>
      </c>
    </row>
    <row r="33" spans="1:11" x14ac:dyDescent="0.25">
      <c r="A33" s="18" t="s">
        <v>290</v>
      </c>
      <c r="B33" s="13">
        <v>0</v>
      </c>
      <c r="C33" s="13">
        <v>0</v>
      </c>
      <c r="D33" s="13">
        <v>0</v>
      </c>
      <c r="E33" s="13">
        <v>0</v>
      </c>
      <c r="F33" s="13">
        <v>0</v>
      </c>
      <c r="G33" s="13">
        <v>0</v>
      </c>
      <c r="H33" s="13">
        <v>0</v>
      </c>
      <c r="I33" s="13">
        <v>0</v>
      </c>
      <c r="J33" s="13">
        <v>0</v>
      </c>
      <c r="K33" s="13">
        <v>0</v>
      </c>
    </row>
    <row r="34" spans="1:11" x14ac:dyDescent="0.25">
      <c r="A34" s="17" t="s">
        <v>291</v>
      </c>
      <c r="B34" s="13">
        <v>8</v>
      </c>
      <c r="C34" s="13">
        <v>10</v>
      </c>
      <c r="D34" s="13">
        <v>9</v>
      </c>
      <c r="E34" s="13">
        <v>10</v>
      </c>
      <c r="F34" s="13">
        <v>13</v>
      </c>
      <c r="G34" s="13">
        <v>4</v>
      </c>
      <c r="H34" s="13">
        <v>10</v>
      </c>
      <c r="I34" s="13">
        <v>11</v>
      </c>
      <c r="J34" s="13">
        <v>9</v>
      </c>
      <c r="K34" s="13">
        <v>8</v>
      </c>
    </row>
    <row r="35" spans="1:11" x14ac:dyDescent="0.25">
      <c r="A35" s="18" t="s">
        <v>292</v>
      </c>
      <c r="B35" s="13">
        <v>1</v>
      </c>
      <c r="C35" s="13">
        <v>0</v>
      </c>
      <c r="D35" s="13">
        <v>1</v>
      </c>
      <c r="E35" s="13">
        <v>1</v>
      </c>
      <c r="F35" s="13">
        <v>2</v>
      </c>
      <c r="G35" s="13">
        <v>0</v>
      </c>
      <c r="H35" s="13">
        <v>0</v>
      </c>
      <c r="I35" s="13">
        <v>2</v>
      </c>
      <c r="J35" s="13">
        <v>3</v>
      </c>
      <c r="K35" s="13">
        <v>1</v>
      </c>
    </row>
    <row r="36" spans="1:11" x14ac:dyDescent="0.25">
      <c r="A36" s="18" t="s">
        <v>293</v>
      </c>
      <c r="B36" s="13">
        <v>1</v>
      </c>
      <c r="C36" s="13">
        <v>1</v>
      </c>
      <c r="D36" s="13">
        <v>2</v>
      </c>
      <c r="E36" s="13">
        <v>0</v>
      </c>
      <c r="F36" s="13">
        <v>1</v>
      </c>
      <c r="G36" s="13">
        <v>0</v>
      </c>
      <c r="H36" s="13">
        <v>2</v>
      </c>
      <c r="I36" s="13">
        <v>0</v>
      </c>
      <c r="J36" s="13">
        <v>1</v>
      </c>
      <c r="K36" s="13">
        <v>0</v>
      </c>
    </row>
    <row r="37" spans="1:11" x14ac:dyDescent="0.25">
      <c r="A37" s="18" t="s">
        <v>294</v>
      </c>
      <c r="B37" s="13">
        <v>0</v>
      </c>
      <c r="C37" s="13">
        <v>1</v>
      </c>
      <c r="D37" s="13">
        <v>0</v>
      </c>
      <c r="E37" s="13">
        <v>2</v>
      </c>
      <c r="F37" s="13">
        <v>1</v>
      </c>
      <c r="G37" s="13">
        <v>0</v>
      </c>
      <c r="H37" s="13">
        <v>1</v>
      </c>
      <c r="I37" s="13">
        <v>3</v>
      </c>
      <c r="J37" s="13">
        <v>2</v>
      </c>
      <c r="K37" s="13">
        <v>2</v>
      </c>
    </row>
    <row r="38" spans="1:11" x14ac:dyDescent="0.25">
      <c r="A38" s="18" t="s">
        <v>295</v>
      </c>
      <c r="B38" s="13">
        <v>1</v>
      </c>
      <c r="C38" s="13">
        <v>3</v>
      </c>
      <c r="D38" s="13">
        <v>2</v>
      </c>
      <c r="E38" s="13">
        <v>2</v>
      </c>
      <c r="F38" s="13">
        <v>1</v>
      </c>
      <c r="G38" s="13">
        <v>1</v>
      </c>
      <c r="H38" s="13">
        <v>4</v>
      </c>
      <c r="I38" s="13">
        <v>2</v>
      </c>
      <c r="J38" s="13">
        <v>0</v>
      </c>
      <c r="K38" s="13">
        <v>2</v>
      </c>
    </row>
    <row r="39" spans="1:11" x14ac:dyDescent="0.25">
      <c r="A39" s="18" t="s">
        <v>296</v>
      </c>
      <c r="B39" s="13">
        <v>0</v>
      </c>
      <c r="C39" s="13">
        <v>0</v>
      </c>
      <c r="D39" s="13">
        <v>0</v>
      </c>
      <c r="E39" s="13">
        <v>0</v>
      </c>
      <c r="F39" s="13">
        <v>0</v>
      </c>
      <c r="G39" s="13">
        <v>0</v>
      </c>
      <c r="H39" s="13">
        <v>0</v>
      </c>
      <c r="I39" s="13">
        <v>0</v>
      </c>
      <c r="J39" s="13">
        <v>0</v>
      </c>
      <c r="K39" s="13">
        <v>0</v>
      </c>
    </row>
    <row r="40" spans="1:11" x14ac:dyDescent="0.25">
      <c r="A40" s="18" t="s">
        <v>297</v>
      </c>
      <c r="B40" s="13">
        <v>2</v>
      </c>
      <c r="C40" s="13">
        <v>3</v>
      </c>
      <c r="D40" s="13">
        <v>1</v>
      </c>
      <c r="E40" s="13">
        <v>4</v>
      </c>
      <c r="F40" s="13">
        <v>5</v>
      </c>
      <c r="G40" s="13">
        <v>1</v>
      </c>
      <c r="H40" s="13">
        <v>2</v>
      </c>
      <c r="I40" s="13">
        <v>2</v>
      </c>
      <c r="J40" s="13">
        <v>2</v>
      </c>
      <c r="K40" s="13">
        <v>2</v>
      </c>
    </row>
    <row r="41" spans="1:11" x14ac:dyDescent="0.25">
      <c r="A41" s="18" t="s">
        <v>298</v>
      </c>
      <c r="B41" s="13">
        <v>3</v>
      </c>
      <c r="C41" s="13">
        <v>2</v>
      </c>
      <c r="D41" s="13">
        <v>3</v>
      </c>
      <c r="E41" s="13">
        <v>1</v>
      </c>
      <c r="F41" s="13">
        <v>3</v>
      </c>
      <c r="G41" s="13">
        <v>2</v>
      </c>
      <c r="H41" s="13">
        <v>1</v>
      </c>
      <c r="I41" s="13">
        <v>2</v>
      </c>
      <c r="J41" s="13">
        <v>1</v>
      </c>
      <c r="K41" s="13">
        <v>1</v>
      </c>
    </row>
    <row r="42" spans="1:11" x14ac:dyDescent="0.25">
      <c r="A42" s="17" t="s">
        <v>299</v>
      </c>
      <c r="B42" s="13">
        <v>1</v>
      </c>
      <c r="C42" s="13">
        <v>1</v>
      </c>
      <c r="D42" s="13">
        <v>5</v>
      </c>
      <c r="E42" s="13">
        <v>0</v>
      </c>
      <c r="F42" s="13">
        <v>2</v>
      </c>
      <c r="G42" s="13">
        <v>0</v>
      </c>
      <c r="H42" s="13">
        <v>0</v>
      </c>
      <c r="I42" s="13">
        <v>1</v>
      </c>
      <c r="J42" s="13">
        <v>2</v>
      </c>
      <c r="K42" s="13">
        <v>1</v>
      </c>
    </row>
    <row r="43" spans="1:11" x14ac:dyDescent="0.25">
      <c r="A43" s="18" t="s">
        <v>300</v>
      </c>
      <c r="B43" s="13">
        <v>0</v>
      </c>
      <c r="C43" s="13">
        <v>0</v>
      </c>
      <c r="D43" s="13">
        <v>2</v>
      </c>
      <c r="E43" s="13">
        <v>0</v>
      </c>
      <c r="F43" s="13">
        <v>0</v>
      </c>
      <c r="G43" s="13">
        <v>0</v>
      </c>
      <c r="H43" s="13">
        <v>0</v>
      </c>
      <c r="I43" s="13">
        <v>0</v>
      </c>
      <c r="J43" s="13">
        <v>0</v>
      </c>
      <c r="K43" s="13">
        <v>1</v>
      </c>
    </row>
    <row r="44" spans="1:11" x14ac:dyDescent="0.25">
      <c r="A44" s="18" t="s">
        <v>301</v>
      </c>
      <c r="B44" s="13">
        <v>0</v>
      </c>
      <c r="C44" s="13">
        <v>0</v>
      </c>
      <c r="D44" s="13">
        <v>3</v>
      </c>
      <c r="E44" s="13">
        <v>0</v>
      </c>
      <c r="F44" s="13">
        <v>1</v>
      </c>
      <c r="G44" s="13">
        <v>0</v>
      </c>
      <c r="H44" s="13">
        <v>0</v>
      </c>
      <c r="I44" s="13">
        <v>1</v>
      </c>
      <c r="J44" s="13">
        <v>2</v>
      </c>
      <c r="K44" s="13">
        <v>0</v>
      </c>
    </row>
    <row r="45" spans="1:11" x14ac:dyDescent="0.25">
      <c r="A45" s="18" t="s">
        <v>302</v>
      </c>
      <c r="B45" s="13">
        <v>1</v>
      </c>
      <c r="C45" s="13">
        <v>1</v>
      </c>
      <c r="D45" s="13">
        <v>0</v>
      </c>
      <c r="E45" s="13">
        <v>0</v>
      </c>
      <c r="F45" s="13">
        <v>1</v>
      </c>
      <c r="G45" s="13">
        <v>0</v>
      </c>
      <c r="H45" s="13">
        <v>0</v>
      </c>
      <c r="I45" s="13">
        <v>0</v>
      </c>
      <c r="J45" s="13">
        <v>0</v>
      </c>
      <c r="K45" s="13">
        <v>0</v>
      </c>
    </row>
    <row r="46" spans="1:11" x14ac:dyDescent="0.25">
      <c r="A46" s="18" t="s">
        <v>303</v>
      </c>
      <c r="B46" s="13">
        <v>0</v>
      </c>
      <c r="C46" s="13">
        <v>0</v>
      </c>
      <c r="D46" s="13">
        <v>0</v>
      </c>
      <c r="E46" s="13">
        <v>0</v>
      </c>
      <c r="F46" s="13">
        <v>0</v>
      </c>
      <c r="G46" s="13">
        <v>0</v>
      </c>
      <c r="H46" s="13">
        <v>0</v>
      </c>
      <c r="I46" s="13">
        <v>0</v>
      </c>
      <c r="J46" s="13">
        <v>0</v>
      </c>
      <c r="K46" s="13">
        <v>0</v>
      </c>
    </row>
    <row r="47" spans="1:11" x14ac:dyDescent="0.25">
      <c r="A47" s="17" t="s">
        <v>304</v>
      </c>
      <c r="B47" s="13">
        <v>18</v>
      </c>
      <c r="C47" s="13">
        <v>27</v>
      </c>
      <c r="D47" s="13">
        <v>16</v>
      </c>
      <c r="E47" s="13">
        <v>15</v>
      </c>
      <c r="F47" s="13">
        <v>15</v>
      </c>
      <c r="G47" s="13">
        <v>3</v>
      </c>
      <c r="H47" s="13">
        <v>7</v>
      </c>
      <c r="I47" s="13">
        <v>15</v>
      </c>
      <c r="J47" s="13">
        <v>15</v>
      </c>
      <c r="K47" s="13">
        <v>11</v>
      </c>
    </row>
    <row r="48" spans="1:11" x14ac:dyDescent="0.25">
      <c r="A48" s="18" t="s">
        <v>305</v>
      </c>
      <c r="B48" s="13">
        <v>3</v>
      </c>
      <c r="C48" s="13">
        <v>6</v>
      </c>
      <c r="D48" s="13">
        <v>8</v>
      </c>
      <c r="E48" s="13">
        <v>5</v>
      </c>
      <c r="F48" s="13">
        <v>6</v>
      </c>
      <c r="G48" s="13">
        <v>0</v>
      </c>
      <c r="H48" s="13">
        <v>2</v>
      </c>
      <c r="I48" s="13">
        <v>4</v>
      </c>
      <c r="J48" s="13">
        <v>2</v>
      </c>
      <c r="K48" s="13">
        <v>2</v>
      </c>
    </row>
    <row r="49" spans="1:11" x14ac:dyDescent="0.25">
      <c r="A49" s="18" t="s">
        <v>306</v>
      </c>
      <c r="B49" s="13">
        <v>1</v>
      </c>
      <c r="C49" s="13">
        <v>12</v>
      </c>
      <c r="D49" s="13">
        <v>5</v>
      </c>
      <c r="E49" s="13">
        <v>7</v>
      </c>
      <c r="F49" s="13">
        <v>6</v>
      </c>
      <c r="G49" s="13">
        <v>2</v>
      </c>
      <c r="H49" s="13">
        <v>5</v>
      </c>
      <c r="I49" s="13">
        <v>6</v>
      </c>
      <c r="J49" s="13">
        <v>7</v>
      </c>
      <c r="K49" s="13">
        <v>6</v>
      </c>
    </row>
    <row r="50" spans="1:11" x14ac:dyDescent="0.25">
      <c r="A50" s="18" t="s">
        <v>307</v>
      </c>
      <c r="B50" s="13">
        <v>14</v>
      </c>
      <c r="C50" s="13">
        <v>9</v>
      </c>
      <c r="D50" s="13">
        <v>3</v>
      </c>
      <c r="E50" s="13">
        <v>3</v>
      </c>
      <c r="F50" s="13">
        <v>3</v>
      </c>
      <c r="G50" s="13">
        <v>1</v>
      </c>
      <c r="H50" s="13">
        <v>0</v>
      </c>
      <c r="I50" s="13">
        <v>5</v>
      </c>
      <c r="J50" s="13">
        <v>6</v>
      </c>
      <c r="K50" s="13">
        <v>3</v>
      </c>
    </row>
    <row r="51" spans="1:11" x14ac:dyDescent="0.25">
      <c r="A51" s="17" t="s">
        <v>308</v>
      </c>
      <c r="B51" s="13">
        <v>56</v>
      </c>
      <c r="C51" s="13">
        <v>36</v>
      </c>
      <c r="D51" s="13">
        <v>19</v>
      </c>
      <c r="E51" s="13">
        <v>42</v>
      </c>
      <c r="F51" s="13">
        <v>31</v>
      </c>
      <c r="G51" s="13">
        <v>21</v>
      </c>
      <c r="H51" s="13">
        <v>42</v>
      </c>
      <c r="I51" s="13">
        <v>36</v>
      </c>
      <c r="J51" s="13">
        <v>28</v>
      </c>
      <c r="K51" s="13">
        <v>36</v>
      </c>
    </row>
    <row r="52" spans="1:11" x14ac:dyDescent="0.25">
      <c r="A52" s="18" t="s">
        <v>309</v>
      </c>
      <c r="B52" s="13">
        <v>50</v>
      </c>
      <c r="C52" s="13">
        <v>32</v>
      </c>
      <c r="D52" s="13">
        <v>18</v>
      </c>
      <c r="E52" s="13">
        <v>37</v>
      </c>
      <c r="F52" s="13">
        <v>21</v>
      </c>
      <c r="G52" s="13">
        <v>16</v>
      </c>
      <c r="H52" s="13">
        <v>34</v>
      </c>
      <c r="I52" s="13">
        <v>28</v>
      </c>
      <c r="J52" s="13">
        <v>23</v>
      </c>
      <c r="K52" s="13">
        <v>31</v>
      </c>
    </row>
    <row r="53" spans="1:11" x14ac:dyDescent="0.25">
      <c r="A53" s="18" t="s">
        <v>310</v>
      </c>
      <c r="B53" s="13">
        <v>5</v>
      </c>
      <c r="C53" s="13">
        <v>4</v>
      </c>
      <c r="D53" s="13">
        <v>1</v>
      </c>
      <c r="E53" s="13">
        <v>4</v>
      </c>
      <c r="F53" s="13">
        <v>7</v>
      </c>
      <c r="G53" s="13">
        <v>4</v>
      </c>
      <c r="H53" s="13">
        <v>7</v>
      </c>
      <c r="I53" s="13">
        <v>6</v>
      </c>
      <c r="J53" s="13">
        <v>5</v>
      </c>
      <c r="K53" s="13">
        <v>4</v>
      </c>
    </row>
    <row r="54" spans="1:11" x14ac:dyDescent="0.25">
      <c r="A54" s="18" t="s">
        <v>311</v>
      </c>
      <c r="B54" s="13">
        <v>1</v>
      </c>
      <c r="C54" s="13">
        <v>0</v>
      </c>
      <c r="D54" s="13">
        <v>0</v>
      </c>
      <c r="E54" s="13">
        <v>1</v>
      </c>
      <c r="F54" s="13">
        <v>3</v>
      </c>
      <c r="G54" s="13">
        <v>1</v>
      </c>
      <c r="H54" s="13">
        <v>1</v>
      </c>
      <c r="I54" s="13">
        <v>2</v>
      </c>
      <c r="J54" s="13">
        <v>0</v>
      </c>
      <c r="K54" s="13">
        <v>1</v>
      </c>
    </row>
    <row r="55" spans="1:11" x14ac:dyDescent="0.25">
      <c r="A55" s="17" t="s">
        <v>312</v>
      </c>
      <c r="B55" s="13">
        <v>11</v>
      </c>
      <c r="C55" s="13">
        <v>5</v>
      </c>
      <c r="D55" s="13">
        <v>8</v>
      </c>
      <c r="E55" s="13">
        <v>1</v>
      </c>
      <c r="F55" s="13">
        <v>9</v>
      </c>
      <c r="G55" s="13">
        <v>5</v>
      </c>
      <c r="H55" s="13">
        <v>7</v>
      </c>
      <c r="I55" s="13">
        <v>2</v>
      </c>
      <c r="J55" s="13">
        <v>3</v>
      </c>
      <c r="K55" s="13">
        <v>2</v>
      </c>
    </row>
    <row r="56" spans="1:11" x14ac:dyDescent="0.25">
      <c r="A56" s="18" t="s">
        <v>313</v>
      </c>
      <c r="B56" s="13">
        <v>6</v>
      </c>
      <c r="C56" s="13">
        <v>2</v>
      </c>
      <c r="D56" s="13">
        <v>4</v>
      </c>
      <c r="E56" s="13">
        <v>0</v>
      </c>
      <c r="F56" s="13">
        <v>5</v>
      </c>
      <c r="G56" s="13">
        <v>3</v>
      </c>
      <c r="H56" s="13">
        <v>5</v>
      </c>
      <c r="I56" s="13">
        <v>2</v>
      </c>
      <c r="J56" s="13">
        <v>2</v>
      </c>
      <c r="K56" s="13">
        <v>2</v>
      </c>
    </row>
    <row r="57" spans="1:11" x14ac:dyDescent="0.25">
      <c r="A57" s="18" t="s">
        <v>314</v>
      </c>
      <c r="B57" s="13">
        <v>1</v>
      </c>
      <c r="C57" s="13">
        <v>0</v>
      </c>
      <c r="D57" s="13">
        <v>4</v>
      </c>
      <c r="E57" s="13">
        <v>1</v>
      </c>
      <c r="F57" s="13">
        <v>2</v>
      </c>
      <c r="G57" s="13">
        <v>2</v>
      </c>
      <c r="H57" s="13">
        <v>0</v>
      </c>
      <c r="I57" s="13">
        <v>0</v>
      </c>
      <c r="J57" s="13">
        <v>0</v>
      </c>
      <c r="K57" s="13">
        <v>0</v>
      </c>
    </row>
    <row r="58" spans="1:11" x14ac:dyDescent="0.25">
      <c r="A58" s="18" t="s">
        <v>315</v>
      </c>
      <c r="B58" s="13">
        <v>0</v>
      </c>
      <c r="C58" s="13">
        <v>0</v>
      </c>
      <c r="D58" s="13">
        <v>0</v>
      </c>
      <c r="E58" s="13">
        <v>0</v>
      </c>
      <c r="F58" s="13">
        <v>0</v>
      </c>
      <c r="G58" s="13">
        <v>0</v>
      </c>
      <c r="H58" s="13">
        <v>0</v>
      </c>
      <c r="I58" s="13">
        <v>0</v>
      </c>
      <c r="J58" s="13">
        <v>0</v>
      </c>
      <c r="K58" s="13">
        <v>0</v>
      </c>
    </row>
    <row r="59" spans="1:11" x14ac:dyDescent="0.25">
      <c r="A59" s="18" t="s">
        <v>316</v>
      </c>
      <c r="B59" s="13">
        <v>4</v>
      </c>
      <c r="C59" s="13">
        <v>3</v>
      </c>
      <c r="D59" s="13">
        <v>0</v>
      </c>
      <c r="E59" s="13">
        <v>0</v>
      </c>
      <c r="F59" s="13">
        <v>2</v>
      </c>
      <c r="G59" s="13">
        <v>0</v>
      </c>
      <c r="H59" s="13">
        <v>2</v>
      </c>
      <c r="I59" s="13">
        <v>0</v>
      </c>
      <c r="J59" s="13">
        <v>1</v>
      </c>
      <c r="K59" s="13">
        <v>0</v>
      </c>
    </row>
    <row r="60" spans="1:11" x14ac:dyDescent="0.25">
      <c r="A60" s="18" t="s">
        <v>317</v>
      </c>
      <c r="B60" s="13">
        <v>0</v>
      </c>
      <c r="C60" s="13">
        <v>0</v>
      </c>
      <c r="D60" s="13">
        <v>0</v>
      </c>
      <c r="E60" s="13">
        <v>0</v>
      </c>
      <c r="F60" s="13">
        <v>0</v>
      </c>
      <c r="G60" s="13">
        <v>0</v>
      </c>
      <c r="H60" s="13">
        <v>0</v>
      </c>
      <c r="I60" s="13">
        <v>0</v>
      </c>
      <c r="J60" s="13">
        <v>0</v>
      </c>
      <c r="K60" s="13">
        <v>0</v>
      </c>
    </row>
    <row r="61" spans="1:11" x14ac:dyDescent="0.25">
      <c r="A61" s="17" t="s">
        <v>318</v>
      </c>
      <c r="B61" s="13">
        <v>1</v>
      </c>
      <c r="C61" s="13">
        <v>2</v>
      </c>
      <c r="D61" s="13">
        <v>0</v>
      </c>
      <c r="E61" s="13">
        <v>2</v>
      </c>
      <c r="F61" s="13">
        <v>0</v>
      </c>
      <c r="G61" s="13">
        <v>0</v>
      </c>
      <c r="H61" s="13">
        <v>0</v>
      </c>
      <c r="I61" s="13">
        <v>0</v>
      </c>
      <c r="J61" s="13">
        <v>1</v>
      </c>
      <c r="K61" s="13">
        <v>5</v>
      </c>
    </row>
    <row r="62" spans="1:11" x14ac:dyDescent="0.25">
      <c r="A62" s="18" t="s">
        <v>319</v>
      </c>
      <c r="B62" s="13">
        <v>0</v>
      </c>
      <c r="C62" s="13">
        <v>0</v>
      </c>
      <c r="D62" s="13">
        <v>0</v>
      </c>
      <c r="E62" s="13">
        <v>0</v>
      </c>
      <c r="F62" s="13">
        <v>0</v>
      </c>
      <c r="G62" s="13">
        <v>0</v>
      </c>
      <c r="H62" s="13">
        <v>0</v>
      </c>
      <c r="I62" s="13">
        <v>0</v>
      </c>
      <c r="J62" s="13">
        <v>0</v>
      </c>
      <c r="K62" s="13">
        <v>0</v>
      </c>
    </row>
    <row r="63" spans="1:11" x14ac:dyDescent="0.25">
      <c r="A63" s="18" t="s">
        <v>320</v>
      </c>
      <c r="B63" s="13">
        <v>1</v>
      </c>
      <c r="C63" s="13">
        <v>2</v>
      </c>
      <c r="D63" s="13">
        <v>0</v>
      </c>
      <c r="E63" s="13">
        <v>2</v>
      </c>
      <c r="F63" s="13">
        <v>0</v>
      </c>
      <c r="G63" s="13">
        <v>0</v>
      </c>
      <c r="H63" s="13">
        <v>0</v>
      </c>
      <c r="I63" s="13">
        <v>0</v>
      </c>
      <c r="J63" s="13">
        <v>1</v>
      </c>
      <c r="K63" s="13">
        <v>5</v>
      </c>
    </row>
    <row r="64" spans="1:11" x14ac:dyDescent="0.25">
      <c r="A64" s="15" t="s">
        <v>137</v>
      </c>
      <c r="B64" s="13">
        <v>214</v>
      </c>
      <c r="C64" s="13">
        <v>192</v>
      </c>
      <c r="D64" s="13">
        <v>163</v>
      </c>
      <c r="E64" s="13">
        <v>180</v>
      </c>
      <c r="F64" s="13">
        <v>198</v>
      </c>
      <c r="G64" s="13">
        <v>161</v>
      </c>
      <c r="H64" s="13">
        <v>207</v>
      </c>
      <c r="I64" s="13">
        <v>195</v>
      </c>
      <c r="J64" s="13">
        <v>182</v>
      </c>
      <c r="K64" s="13">
        <v>206</v>
      </c>
    </row>
  </sheetData>
  <hyperlinks>
    <hyperlink ref="A2" location="'Cover page'!A1" display="Return to Cover page" xr:uid="{43F5A545-EB2B-4314-BEC0-AA29546A4FB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422E1-F4FA-46A1-BE46-C257BA64C439}">
  <dimension ref="A1:K26"/>
  <sheetViews>
    <sheetView zoomScale="85" zoomScaleNormal="85" workbookViewId="0">
      <selection activeCell="B2" sqref="B2"/>
    </sheetView>
  </sheetViews>
  <sheetFormatPr defaultRowHeight="15" x14ac:dyDescent="0.25"/>
  <cols>
    <col min="1" max="1" width="24.85546875" bestFit="1" customWidth="1"/>
    <col min="2" max="2" width="8" bestFit="1" customWidth="1"/>
    <col min="3" max="22" width="5.140625" bestFit="1" customWidth="1"/>
    <col min="23" max="23" width="3.7109375" bestFit="1" customWidth="1"/>
    <col min="24" max="24" width="11.28515625" bestFit="1" customWidth="1"/>
  </cols>
  <sheetData>
    <row r="1" spans="1:11" ht="18" thickBot="1" x14ac:dyDescent="0.35">
      <c r="A1" s="10" t="str">
        <f>'Cover page'!$A$36</f>
        <v>Table 6.1. Fatalities (count) by Demographics (Age group and Sex),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321</v>
      </c>
      <c r="B8" s="13">
        <v>16</v>
      </c>
      <c r="C8" s="13">
        <v>17</v>
      </c>
      <c r="D8" s="13">
        <v>18</v>
      </c>
      <c r="E8" s="13">
        <v>15</v>
      </c>
      <c r="F8" s="13">
        <v>9</v>
      </c>
      <c r="G8" s="13">
        <v>16</v>
      </c>
      <c r="H8" s="13">
        <v>17</v>
      </c>
      <c r="I8" s="13">
        <v>26</v>
      </c>
      <c r="J8" s="13">
        <v>12</v>
      </c>
      <c r="K8" s="13">
        <v>16</v>
      </c>
    </row>
    <row r="9" spans="1:11" x14ac:dyDescent="0.25">
      <c r="A9" s="18" t="s">
        <v>322</v>
      </c>
      <c r="B9" s="13">
        <v>15</v>
      </c>
      <c r="C9" s="13">
        <v>12</v>
      </c>
      <c r="D9" s="13">
        <v>17</v>
      </c>
      <c r="E9" s="13">
        <v>12</v>
      </c>
      <c r="F9" s="13">
        <v>8</v>
      </c>
      <c r="G9" s="13">
        <v>16</v>
      </c>
      <c r="H9" s="13">
        <v>15</v>
      </c>
      <c r="I9" s="13">
        <v>24</v>
      </c>
      <c r="J9" s="13">
        <v>12</v>
      </c>
      <c r="K9" s="13">
        <v>13</v>
      </c>
    </row>
    <row r="10" spans="1:11" x14ac:dyDescent="0.25">
      <c r="A10" s="18" t="s">
        <v>323</v>
      </c>
      <c r="B10" s="13">
        <v>1</v>
      </c>
      <c r="C10" s="13">
        <v>5</v>
      </c>
      <c r="D10" s="13">
        <v>1</v>
      </c>
      <c r="E10" s="13">
        <v>3</v>
      </c>
      <c r="F10" s="13">
        <v>1</v>
      </c>
      <c r="G10" s="13">
        <v>0</v>
      </c>
      <c r="H10" s="13">
        <v>2</v>
      </c>
      <c r="I10" s="13">
        <v>2</v>
      </c>
      <c r="J10" s="13">
        <v>0</v>
      </c>
      <c r="K10" s="13">
        <v>3</v>
      </c>
    </row>
    <row r="11" spans="1:11" x14ac:dyDescent="0.25">
      <c r="A11" s="17" t="s">
        <v>324</v>
      </c>
      <c r="B11" s="13">
        <v>33</v>
      </c>
      <c r="C11" s="13">
        <v>32</v>
      </c>
      <c r="D11" s="13">
        <v>24</v>
      </c>
      <c r="E11" s="13">
        <v>26</v>
      </c>
      <c r="F11" s="13">
        <v>32</v>
      </c>
      <c r="G11" s="13">
        <v>25</v>
      </c>
      <c r="H11" s="13">
        <v>29</v>
      </c>
      <c r="I11" s="13">
        <v>29</v>
      </c>
      <c r="J11" s="13">
        <v>55</v>
      </c>
      <c r="K11" s="13">
        <v>33</v>
      </c>
    </row>
    <row r="12" spans="1:11" x14ac:dyDescent="0.25">
      <c r="A12" s="18" t="s">
        <v>322</v>
      </c>
      <c r="B12" s="13">
        <v>30</v>
      </c>
      <c r="C12" s="13">
        <v>30</v>
      </c>
      <c r="D12" s="13">
        <v>23</v>
      </c>
      <c r="E12" s="13">
        <v>25</v>
      </c>
      <c r="F12" s="13">
        <v>30</v>
      </c>
      <c r="G12" s="13">
        <v>25</v>
      </c>
      <c r="H12" s="13">
        <v>27</v>
      </c>
      <c r="I12" s="13">
        <v>27</v>
      </c>
      <c r="J12" s="13">
        <v>55</v>
      </c>
      <c r="K12" s="13">
        <v>30</v>
      </c>
    </row>
    <row r="13" spans="1:11" x14ac:dyDescent="0.25">
      <c r="A13" s="18" t="s">
        <v>323</v>
      </c>
      <c r="B13" s="13">
        <v>3</v>
      </c>
      <c r="C13" s="13">
        <v>2</v>
      </c>
      <c r="D13" s="13">
        <v>1</v>
      </c>
      <c r="E13" s="13">
        <v>1</v>
      </c>
      <c r="F13" s="13">
        <v>2</v>
      </c>
      <c r="G13" s="13">
        <v>0</v>
      </c>
      <c r="H13" s="13">
        <v>2</v>
      </c>
      <c r="I13" s="13">
        <v>2</v>
      </c>
      <c r="J13" s="13">
        <v>0</v>
      </c>
      <c r="K13" s="13">
        <v>3</v>
      </c>
    </row>
    <row r="14" spans="1:11" x14ac:dyDescent="0.25">
      <c r="A14" s="17" t="s">
        <v>325</v>
      </c>
      <c r="B14" s="13">
        <v>26</v>
      </c>
      <c r="C14" s="13">
        <v>34</v>
      </c>
      <c r="D14" s="13">
        <v>26</v>
      </c>
      <c r="E14" s="13">
        <v>36</v>
      </c>
      <c r="F14" s="13">
        <v>33</v>
      </c>
      <c r="G14" s="13">
        <v>26</v>
      </c>
      <c r="H14" s="13">
        <v>29</v>
      </c>
      <c r="I14" s="13">
        <v>35</v>
      </c>
      <c r="J14" s="13">
        <v>24</v>
      </c>
      <c r="K14" s="13">
        <v>35</v>
      </c>
    </row>
    <row r="15" spans="1:11" x14ac:dyDescent="0.25">
      <c r="A15" s="18" t="s">
        <v>322</v>
      </c>
      <c r="B15" s="13">
        <v>22</v>
      </c>
      <c r="C15" s="13">
        <v>34</v>
      </c>
      <c r="D15" s="13">
        <v>24</v>
      </c>
      <c r="E15" s="13">
        <v>35</v>
      </c>
      <c r="F15" s="13">
        <v>32</v>
      </c>
      <c r="G15" s="13">
        <v>24</v>
      </c>
      <c r="H15" s="13">
        <v>23</v>
      </c>
      <c r="I15" s="13">
        <v>33</v>
      </c>
      <c r="J15" s="13">
        <v>20</v>
      </c>
      <c r="K15" s="13">
        <v>32</v>
      </c>
    </row>
    <row r="16" spans="1:11" x14ac:dyDescent="0.25">
      <c r="A16" s="18" t="s">
        <v>323</v>
      </c>
      <c r="B16" s="13">
        <v>4</v>
      </c>
      <c r="C16" s="13">
        <v>0</v>
      </c>
      <c r="D16" s="13">
        <v>2</v>
      </c>
      <c r="E16" s="13">
        <v>1</v>
      </c>
      <c r="F16" s="13">
        <v>1</v>
      </c>
      <c r="G16" s="13">
        <v>2</v>
      </c>
      <c r="H16" s="13">
        <v>6</v>
      </c>
      <c r="I16" s="13">
        <v>2</v>
      </c>
      <c r="J16" s="13">
        <v>4</v>
      </c>
      <c r="K16" s="13">
        <v>3</v>
      </c>
    </row>
    <row r="17" spans="1:11" x14ac:dyDescent="0.25">
      <c r="A17" s="17" t="s">
        <v>326</v>
      </c>
      <c r="B17" s="13">
        <v>41</v>
      </c>
      <c r="C17" s="13">
        <v>36</v>
      </c>
      <c r="D17" s="13">
        <v>27</v>
      </c>
      <c r="E17" s="13">
        <v>34</v>
      </c>
      <c r="F17" s="13">
        <v>34</v>
      </c>
      <c r="G17" s="13">
        <v>33</v>
      </c>
      <c r="H17" s="13">
        <v>35</v>
      </c>
      <c r="I17" s="13">
        <v>39</v>
      </c>
      <c r="J17" s="13">
        <v>24</v>
      </c>
      <c r="K17" s="13">
        <v>39</v>
      </c>
    </row>
    <row r="18" spans="1:11" x14ac:dyDescent="0.25">
      <c r="A18" s="18" t="s">
        <v>322</v>
      </c>
      <c r="B18" s="13">
        <v>38</v>
      </c>
      <c r="C18" s="13">
        <v>33</v>
      </c>
      <c r="D18" s="13">
        <v>26</v>
      </c>
      <c r="E18" s="13">
        <v>33</v>
      </c>
      <c r="F18" s="13">
        <v>34</v>
      </c>
      <c r="G18" s="13">
        <v>31</v>
      </c>
      <c r="H18" s="13">
        <v>33</v>
      </c>
      <c r="I18" s="13">
        <v>36</v>
      </c>
      <c r="J18" s="13">
        <v>22</v>
      </c>
      <c r="K18" s="13">
        <v>37</v>
      </c>
    </row>
    <row r="19" spans="1:11" x14ac:dyDescent="0.25">
      <c r="A19" s="18" t="s">
        <v>323</v>
      </c>
      <c r="B19" s="13">
        <v>3</v>
      </c>
      <c r="C19" s="13">
        <v>3</v>
      </c>
      <c r="D19" s="13">
        <v>1</v>
      </c>
      <c r="E19" s="13">
        <v>1</v>
      </c>
      <c r="F19" s="13">
        <v>0</v>
      </c>
      <c r="G19" s="13">
        <v>2</v>
      </c>
      <c r="H19" s="13">
        <v>2</v>
      </c>
      <c r="I19" s="13">
        <v>3</v>
      </c>
      <c r="J19" s="13">
        <v>2</v>
      </c>
      <c r="K19" s="13">
        <v>2</v>
      </c>
    </row>
    <row r="20" spans="1:11" x14ac:dyDescent="0.25">
      <c r="A20" s="17" t="s">
        <v>327</v>
      </c>
      <c r="B20" s="13">
        <v>48</v>
      </c>
      <c r="C20" s="13">
        <v>48</v>
      </c>
      <c r="D20" s="13">
        <v>31</v>
      </c>
      <c r="E20" s="13">
        <v>49</v>
      </c>
      <c r="F20" s="13">
        <v>57</v>
      </c>
      <c r="G20" s="13">
        <v>43</v>
      </c>
      <c r="H20" s="13">
        <v>44</v>
      </c>
      <c r="I20" s="13">
        <v>41</v>
      </c>
      <c r="J20" s="13">
        <v>41</v>
      </c>
      <c r="K20" s="13">
        <v>56</v>
      </c>
    </row>
    <row r="21" spans="1:11" x14ac:dyDescent="0.25">
      <c r="A21" s="18" t="s">
        <v>322</v>
      </c>
      <c r="B21" s="13">
        <v>43</v>
      </c>
      <c r="C21" s="13">
        <v>44</v>
      </c>
      <c r="D21" s="13">
        <v>30</v>
      </c>
      <c r="E21" s="13">
        <v>48</v>
      </c>
      <c r="F21" s="13">
        <v>55</v>
      </c>
      <c r="G21" s="13">
        <v>41</v>
      </c>
      <c r="H21" s="13">
        <v>41</v>
      </c>
      <c r="I21" s="13">
        <v>41</v>
      </c>
      <c r="J21" s="13">
        <v>40</v>
      </c>
      <c r="K21" s="13">
        <v>54</v>
      </c>
    </row>
    <row r="22" spans="1:11" x14ac:dyDescent="0.25">
      <c r="A22" s="18" t="s">
        <v>323</v>
      </c>
      <c r="B22" s="13">
        <v>5</v>
      </c>
      <c r="C22" s="13">
        <v>4</v>
      </c>
      <c r="D22" s="13">
        <v>1</v>
      </c>
      <c r="E22" s="13">
        <v>1</v>
      </c>
      <c r="F22" s="13">
        <v>2</v>
      </c>
      <c r="G22" s="13">
        <v>2</v>
      </c>
      <c r="H22" s="13">
        <v>3</v>
      </c>
      <c r="I22" s="13">
        <v>0</v>
      </c>
      <c r="J22" s="13">
        <v>1</v>
      </c>
      <c r="K22" s="13">
        <v>2</v>
      </c>
    </row>
    <row r="23" spans="1:11" x14ac:dyDescent="0.25">
      <c r="A23" s="17" t="s">
        <v>328</v>
      </c>
      <c r="B23" s="13">
        <v>26</v>
      </c>
      <c r="C23" s="13">
        <v>25</v>
      </c>
      <c r="D23" s="13">
        <v>18</v>
      </c>
      <c r="E23" s="13">
        <v>33</v>
      </c>
      <c r="F23" s="13">
        <v>34</v>
      </c>
      <c r="G23" s="13">
        <v>31</v>
      </c>
      <c r="H23" s="13">
        <v>43</v>
      </c>
      <c r="I23" s="13">
        <v>27</v>
      </c>
      <c r="J23" s="13">
        <v>36</v>
      </c>
      <c r="K23" s="13">
        <v>42</v>
      </c>
    </row>
    <row r="24" spans="1:11" x14ac:dyDescent="0.25">
      <c r="A24" s="18" t="s">
        <v>322</v>
      </c>
      <c r="B24" s="13">
        <v>25</v>
      </c>
      <c r="C24" s="13">
        <v>25</v>
      </c>
      <c r="D24" s="13">
        <v>16</v>
      </c>
      <c r="E24" s="13">
        <v>32</v>
      </c>
      <c r="F24" s="13">
        <v>32</v>
      </c>
      <c r="G24" s="13">
        <v>31</v>
      </c>
      <c r="H24" s="13">
        <v>43</v>
      </c>
      <c r="I24" s="13">
        <v>26</v>
      </c>
      <c r="J24" s="13">
        <v>35</v>
      </c>
      <c r="K24" s="13">
        <v>40</v>
      </c>
    </row>
    <row r="25" spans="1:11" x14ac:dyDescent="0.25">
      <c r="A25" s="18" t="s">
        <v>323</v>
      </c>
      <c r="B25" s="13">
        <v>1</v>
      </c>
      <c r="C25" s="13">
        <v>0</v>
      </c>
      <c r="D25" s="13">
        <v>2</v>
      </c>
      <c r="E25" s="13">
        <v>1</v>
      </c>
      <c r="F25" s="13">
        <v>2</v>
      </c>
      <c r="G25" s="13">
        <v>0</v>
      </c>
      <c r="H25" s="13">
        <v>0</v>
      </c>
      <c r="I25" s="13">
        <v>1</v>
      </c>
      <c r="J25" s="13">
        <v>1</v>
      </c>
      <c r="K25" s="13">
        <v>2</v>
      </c>
    </row>
    <row r="26" spans="1:11" x14ac:dyDescent="0.25">
      <c r="A26" s="15" t="s">
        <v>137</v>
      </c>
      <c r="B26" s="13">
        <v>190</v>
      </c>
      <c r="C26" s="13">
        <v>192</v>
      </c>
      <c r="D26" s="13">
        <v>144</v>
      </c>
      <c r="E26" s="13">
        <v>193</v>
      </c>
      <c r="F26" s="13">
        <v>199</v>
      </c>
      <c r="G26" s="13">
        <v>174</v>
      </c>
      <c r="H26" s="13">
        <v>197</v>
      </c>
      <c r="I26" s="13">
        <v>201</v>
      </c>
      <c r="J26" s="13">
        <v>192</v>
      </c>
      <c r="K26" s="13">
        <v>222</v>
      </c>
    </row>
  </sheetData>
  <hyperlinks>
    <hyperlink ref="A2" location="'Cover page'!A1" display="Return to Cover page" xr:uid="{BD247ABC-F802-4343-A7E9-2005C88FC837}"/>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EAADF-9C3F-4333-AFAC-2910B70C3F68}">
  <dimension ref="A1:K26"/>
  <sheetViews>
    <sheetView zoomScale="85" zoomScaleNormal="85" workbookViewId="0">
      <selection activeCell="B2" sqref="B2"/>
    </sheetView>
  </sheetViews>
  <sheetFormatPr defaultRowHeight="15" x14ac:dyDescent="0.25"/>
  <cols>
    <col min="1" max="1" width="24.8554687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page'!$A$37</f>
        <v>Table 6.2. Fatalities (rate) by Demographics (Age group and Sex),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138</v>
      </c>
    </row>
    <row r="7" spans="1:11" x14ac:dyDescent="0.25">
      <c r="B7" t="s">
        <v>24</v>
      </c>
      <c r="C7" t="s">
        <v>25</v>
      </c>
      <c r="D7" t="s">
        <v>26</v>
      </c>
      <c r="E7" t="s">
        <v>27</v>
      </c>
      <c r="F7" t="s">
        <v>28</v>
      </c>
      <c r="G7" t="s">
        <v>29</v>
      </c>
      <c r="H7" t="s">
        <v>30</v>
      </c>
      <c r="I7" t="s">
        <v>31</v>
      </c>
      <c r="J7" t="s">
        <v>375</v>
      </c>
      <c r="K7" t="s">
        <v>378</v>
      </c>
    </row>
    <row r="8" spans="1:11" x14ac:dyDescent="0.25">
      <c r="A8" s="17" t="s">
        <v>321</v>
      </c>
      <c r="B8" s="12">
        <v>0.86836619149338756</v>
      </c>
      <c r="C8" s="12">
        <v>0.91800991302218904</v>
      </c>
      <c r="D8" s="12">
        <v>0.94151129004500844</v>
      </c>
      <c r="E8" s="12">
        <v>0.77761471317516484</v>
      </c>
      <c r="F8" s="12">
        <v>0.50566549527606242</v>
      </c>
      <c r="G8" s="12">
        <v>0.8515570254293866</v>
      </c>
      <c r="H8" s="12">
        <v>0.81732451656851801</v>
      </c>
      <c r="I8" s="12">
        <v>1.193640314432735</v>
      </c>
      <c r="J8" s="12">
        <v>0.54480171773406505</v>
      </c>
      <c r="K8" s="12">
        <v>0.71283395005040173</v>
      </c>
    </row>
    <row r="9" spans="1:11" x14ac:dyDescent="0.25">
      <c r="A9" s="18" t="s">
        <v>322</v>
      </c>
      <c r="B9" s="12">
        <v>1.6018532590789587</v>
      </c>
      <c r="C9" s="12">
        <v>1.2735206805118882</v>
      </c>
      <c r="D9" s="12">
        <v>1.7503383922627926</v>
      </c>
      <c r="E9" s="12">
        <v>1.2179493293713295</v>
      </c>
      <c r="F9" s="12">
        <v>0.88733134534472657</v>
      </c>
      <c r="G9" s="12">
        <v>1.6943265621202543</v>
      </c>
      <c r="H9" s="12">
        <v>1.4304878722599583</v>
      </c>
      <c r="I9" s="12">
        <v>2.1598768580629186</v>
      </c>
      <c r="J9" s="12">
        <v>1.0660998171142682</v>
      </c>
      <c r="K9" s="12">
        <v>1.1308011100115591</v>
      </c>
    </row>
    <row r="10" spans="1:11" x14ac:dyDescent="0.25">
      <c r="A10" s="18" t="s">
        <v>323</v>
      </c>
      <c r="B10" s="12">
        <v>0.11036001559521368</v>
      </c>
      <c r="C10" s="12">
        <v>0.54971506796279779</v>
      </c>
      <c r="D10" s="12">
        <v>0.10631747891761273</v>
      </c>
      <c r="E10" s="12">
        <v>0.31789319591035836</v>
      </c>
      <c r="F10" s="12">
        <v>0.11386241272545559</v>
      </c>
      <c r="G10" s="12" t="s">
        <v>139</v>
      </c>
      <c r="H10" s="12">
        <v>0.19391797916341583</v>
      </c>
      <c r="I10" s="12">
        <v>0.18743507375211194</v>
      </c>
      <c r="J10" s="12" t="s">
        <v>139</v>
      </c>
      <c r="K10" s="12">
        <v>0.27398897908923942</v>
      </c>
    </row>
    <row r="11" spans="1:11" x14ac:dyDescent="0.25">
      <c r="A11" s="17" t="s">
        <v>324</v>
      </c>
      <c r="B11" s="12">
        <v>1.1579588267259511</v>
      </c>
      <c r="C11" s="12">
        <v>1.1029613902772162</v>
      </c>
      <c r="D11" s="12">
        <v>0.8072923678570576</v>
      </c>
      <c r="E11" s="12">
        <v>0.85348192103299114</v>
      </c>
      <c r="F11" s="12">
        <v>1.0819064666037592</v>
      </c>
      <c r="G11" s="12">
        <v>0.8319986735430549</v>
      </c>
      <c r="H11" s="12">
        <v>0.93192771158792231</v>
      </c>
      <c r="I11" s="12">
        <v>0.87978691615517102</v>
      </c>
      <c r="J11" s="12">
        <v>1.6307780243171517</v>
      </c>
      <c r="K11" s="12">
        <v>0.96477531708292175</v>
      </c>
    </row>
    <row r="12" spans="1:11" x14ac:dyDescent="0.25">
      <c r="A12" s="18" t="s">
        <v>322</v>
      </c>
      <c r="B12" s="12">
        <v>1.924521660643792</v>
      </c>
      <c r="C12" s="12">
        <v>1.9086588159560511</v>
      </c>
      <c r="D12" s="12">
        <v>1.4360007220509912</v>
      </c>
      <c r="E12" s="12">
        <v>1.5304805508895434</v>
      </c>
      <c r="F12" s="12">
        <v>1.916159082216369</v>
      </c>
      <c r="G12" s="12">
        <v>1.5764171697236795</v>
      </c>
      <c r="H12" s="12">
        <v>1.6512420896979971</v>
      </c>
      <c r="I12" s="12">
        <v>1.5602700087807762</v>
      </c>
      <c r="J12" s="12">
        <v>3.1108191990942715</v>
      </c>
      <c r="K12" s="12">
        <v>1.6715253898981539</v>
      </c>
    </row>
    <row r="13" spans="1:11" x14ac:dyDescent="0.25">
      <c r="A13" s="18" t="s">
        <v>323</v>
      </c>
      <c r="B13" s="12">
        <v>0.23237559831796994</v>
      </c>
      <c r="C13" s="12">
        <v>0.15043296405589474</v>
      </c>
      <c r="D13" s="12">
        <v>7.2927218486604523E-2</v>
      </c>
      <c r="E13" s="12">
        <v>7.0777886355839606E-2</v>
      </c>
      <c r="F13" s="12">
        <v>0.14366682794937555</v>
      </c>
      <c r="G13" s="12" t="s">
        <v>139</v>
      </c>
      <c r="H13" s="12">
        <v>0.13543743458495103</v>
      </c>
      <c r="I13" s="12">
        <v>0.12773162169222571</v>
      </c>
      <c r="J13" s="12" t="s">
        <v>139</v>
      </c>
      <c r="K13" s="12">
        <v>0.18453388469914522</v>
      </c>
    </row>
    <row r="14" spans="1:11" x14ac:dyDescent="0.25">
      <c r="A14" s="17" t="s">
        <v>325</v>
      </c>
      <c r="B14" s="12">
        <v>0.9980428359703859</v>
      </c>
      <c r="C14" s="12">
        <v>1.2772292221790977</v>
      </c>
      <c r="D14" s="12">
        <v>0.95514562738916653</v>
      </c>
      <c r="E14" s="12">
        <v>1.2939798156397426</v>
      </c>
      <c r="F14" s="12">
        <v>1.177520997563184</v>
      </c>
      <c r="G14" s="12">
        <v>0.88781295480542</v>
      </c>
      <c r="H14" s="12">
        <v>0.95026110597421698</v>
      </c>
      <c r="I14" s="12">
        <v>1.1072324115067718</v>
      </c>
      <c r="J14" s="12">
        <v>0.7339548211320911</v>
      </c>
      <c r="K14" s="12">
        <v>1.0385071213407986</v>
      </c>
    </row>
    <row r="15" spans="1:11" x14ac:dyDescent="0.25">
      <c r="A15" s="18" t="s">
        <v>322</v>
      </c>
      <c r="B15" s="12">
        <v>1.5489119677979057</v>
      </c>
      <c r="C15" s="12">
        <v>2.3682258569851862</v>
      </c>
      <c r="D15" s="12">
        <v>1.6455529113150145</v>
      </c>
      <c r="E15" s="12">
        <v>2.356976370016354</v>
      </c>
      <c r="F15" s="12">
        <v>2.1353625452270433</v>
      </c>
      <c r="G15" s="12">
        <v>1.5481357470463224</v>
      </c>
      <c r="H15" s="12">
        <v>1.4387039278004687</v>
      </c>
      <c r="I15" s="12">
        <v>1.9972688576437319</v>
      </c>
      <c r="J15" s="12">
        <v>1.1723112030896774</v>
      </c>
      <c r="K15" s="12">
        <v>1.8340749449024796</v>
      </c>
    </row>
    <row r="16" spans="1:11" x14ac:dyDescent="0.25">
      <c r="A16" s="18" t="s">
        <v>323</v>
      </c>
      <c r="B16" s="12">
        <v>0.33762489984012412</v>
      </c>
      <c r="C16" s="12" t="s">
        <v>139</v>
      </c>
      <c r="D16" s="12">
        <v>0.15827522420771198</v>
      </c>
      <c r="E16" s="12">
        <v>7.709142529171284E-2</v>
      </c>
      <c r="F16" s="12">
        <v>7.6691631643197269E-2</v>
      </c>
      <c r="G16" s="12">
        <v>0.14510701321937419</v>
      </c>
      <c r="H16" s="12">
        <v>0.41290132167002108</v>
      </c>
      <c r="I16" s="12">
        <v>0.1325575746055036</v>
      </c>
      <c r="J16" s="12">
        <v>0.25576683834379188</v>
      </c>
      <c r="K16" s="12">
        <v>0.18456158712569953</v>
      </c>
    </row>
    <row r="17" spans="1:11" x14ac:dyDescent="0.25">
      <c r="A17" s="17" t="s">
        <v>326</v>
      </c>
      <c r="B17" s="12">
        <v>1.6217169867564811</v>
      </c>
      <c r="C17" s="12">
        <v>1.40445152299849</v>
      </c>
      <c r="D17" s="12">
        <v>1.0400257380557894</v>
      </c>
      <c r="E17" s="12">
        <v>1.2904612964050521</v>
      </c>
      <c r="F17" s="12">
        <v>1.2991768409362539</v>
      </c>
      <c r="G17" s="12">
        <v>1.2367733859638059</v>
      </c>
      <c r="H17" s="12">
        <v>1.2827125575099096</v>
      </c>
      <c r="I17" s="12">
        <v>1.4193672787863367</v>
      </c>
      <c r="J17" s="12">
        <v>0.86703933950613521</v>
      </c>
      <c r="K17" s="12">
        <v>1.399025239071084</v>
      </c>
    </row>
    <row r="18" spans="1:11" x14ac:dyDescent="0.25">
      <c r="A18" s="18" t="s">
        <v>322</v>
      </c>
      <c r="B18" s="12">
        <v>2.9000746368022265</v>
      </c>
      <c r="C18" s="12">
        <v>2.4872169379062425</v>
      </c>
      <c r="D18" s="12">
        <v>1.9381890643856561</v>
      </c>
      <c r="E18" s="12">
        <v>2.4270004042473605</v>
      </c>
      <c r="F18" s="12">
        <v>2.4953258167432359</v>
      </c>
      <c r="G18" s="12">
        <v>2.2516363825867369</v>
      </c>
      <c r="H18" s="12">
        <v>2.3613106559532069</v>
      </c>
      <c r="I18" s="12">
        <v>2.5599347492684585</v>
      </c>
      <c r="J18" s="12">
        <v>1.5503463739926011</v>
      </c>
      <c r="K18" s="12">
        <v>2.5890055659751212</v>
      </c>
    </row>
    <row r="19" spans="1:11" x14ac:dyDescent="0.25">
      <c r="A19" s="18" t="s">
        <v>323</v>
      </c>
      <c r="B19" s="12">
        <v>0.24633099219361146</v>
      </c>
      <c r="C19" s="12">
        <v>0.24262146193308437</v>
      </c>
      <c r="D19" s="12">
        <v>7.9704697385572343E-2</v>
      </c>
      <c r="E19" s="12">
        <v>7.8430533216151857E-2</v>
      </c>
      <c r="F19" s="12" t="s">
        <v>139</v>
      </c>
      <c r="G19" s="12">
        <v>0.15486386196809285</v>
      </c>
      <c r="H19" s="12">
        <v>0.15025577401913692</v>
      </c>
      <c r="I19" s="12">
        <v>0.22364404403665722</v>
      </c>
      <c r="J19" s="12">
        <v>0.14825766535751617</v>
      </c>
      <c r="K19" s="12">
        <v>0.14721739926815808</v>
      </c>
    </row>
    <row r="20" spans="1:11" x14ac:dyDescent="0.25">
      <c r="A20" s="17" t="s">
        <v>327</v>
      </c>
      <c r="B20" s="12">
        <v>2.7433765338211975</v>
      </c>
      <c r="C20" s="12">
        <v>2.6400895356436198</v>
      </c>
      <c r="D20" s="12">
        <v>1.6640301682248919</v>
      </c>
      <c r="E20" s="12">
        <v>2.550890382433356</v>
      </c>
      <c r="F20" s="12">
        <v>2.9690724926360907</v>
      </c>
      <c r="G20" s="12">
        <v>2.1709420704276639</v>
      </c>
      <c r="H20" s="12">
        <v>2.1537936554759165</v>
      </c>
      <c r="I20" s="12">
        <v>1.9938304352628198</v>
      </c>
      <c r="J20" s="12">
        <v>1.9686240116856633</v>
      </c>
      <c r="K20" s="12">
        <v>2.6945678395243688</v>
      </c>
    </row>
    <row r="21" spans="1:11" x14ac:dyDescent="0.25">
      <c r="A21" s="18" t="s">
        <v>322</v>
      </c>
      <c r="B21" s="12">
        <v>4.5722548237844061</v>
      </c>
      <c r="C21" s="12">
        <v>4.5204746209520072</v>
      </c>
      <c r="D21" s="12">
        <v>3.0144812246693085</v>
      </c>
      <c r="E21" s="12">
        <v>4.6898327693713089</v>
      </c>
      <c r="F21" s="12">
        <v>5.4004702054222955</v>
      </c>
      <c r="G21" s="12">
        <v>3.9173522627793127</v>
      </c>
      <c r="H21" s="12">
        <v>3.7882888946602979</v>
      </c>
      <c r="I21" s="12">
        <v>3.7764596359908316</v>
      </c>
      <c r="J21" s="12">
        <v>3.6587532668111002</v>
      </c>
      <c r="K21" s="12">
        <v>4.9696470848554517</v>
      </c>
    </row>
    <row r="22" spans="1:11" x14ac:dyDescent="0.25">
      <c r="A22" s="18" t="s">
        <v>323</v>
      </c>
      <c r="B22" s="12">
        <v>0.61788378543338895</v>
      </c>
      <c r="C22" s="12">
        <v>0.47350108285585679</v>
      </c>
      <c r="D22" s="12">
        <v>0.11524044777432767</v>
      </c>
      <c r="E22" s="12">
        <v>0.11143212774433359</v>
      </c>
      <c r="F22" s="12">
        <v>0.22188652858323063</v>
      </c>
      <c r="G22" s="12">
        <v>0.21411405023051081</v>
      </c>
      <c r="H22" s="12">
        <v>0.31229696989386779</v>
      </c>
      <c r="I22" s="12" t="s">
        <v>139</v>
      </c>
      <c r="J22" s="12">
        <v>0.10107090913574256</v>
      </c>
      <c r="K22" s="12">
        <v>0.20168221795684874</v>
      </c>
    </row>
    <row r="23" spans="1:11" x14ac:dyDescent="0.25">
      <c r="A23" s="17" t="s">
        <v>328</v>
      </c>
      <c r="B23" s="12">
        <v>5.6670869827138581</v>
      </c>
      <c r="C23" s="12">
        <v>5.047593482636894</v>
      </c>
      <c r="D23" s="12">
        <v>3.2866369573368042</v>
      </c>
      <c r="E23" s="12">
        <v>5.526390803664408</v>
      </c>
      <c r="F23" s="12">
        <v>5.8109282821831796</v>
      </c>
      <c r="G23" s="12">
        <v>4.8272589150765217</v>
      </c>
      <c r="H23" s="12">
        <v>6.5386456625841305</v>
      </c>
      <c r="I23" s="12">
        <v>3.8719755197959214</v>
      </c>
      <c r="J23" s="12">
        <v>4.7471717892419099</v>
      </c>
      <c r="K23" s="12">
        <v>5.4967012589782653</v>
      </c>
    </row>
    <row r="24" spans="1:11" x14ac:dyDescent="0.25">
      <c r="A24" s="18" t="s">
        <v>322</v>
      </c>
      <c r="B24" s="12">
        <v>8.8551431164875058</v>
      </c>
      <c r="C24" s="12">
        <v>8.2662048040138885</v>
      </c>
      <c r="D24" s="12">
        <v>4.7641253110868487</v>
      </c>
      <c r="E24" s="12">
        <v>8.9202840130074481</v>
      </c>
      <c r="F24" s="12">
        <v>9.1180165231476575</v>
      </c>
      <c r="G24" s="12">
        <v>7.9593388687448243</v>
      </c>
      <c r="H24" s="12">
        <v>10.808247983703943</v>
      </c>
      <c r="I24" s="12">
        <v>6.243629509084867</v>
      </c>
      <c r="J24" s="12">
        <v>7.8870495317079312</v>
      </c>
      <c r="K24" s="12">
        <v>9.3943708986209593</v>
      </c>
    </row>
    <row r="25" spans="1:11" x14ac:dyDescent="0.25">
      <c r="A25" s="18" t="s">
        <v>323</v>
      </c>
      <c r="B25" s="12">
        <v>0.56667596345022442</v>
      </c>
      <c r="C25" s="12" t="s">
        <v>139</v>
      </c>
      <c r="D25" s="12">
        <v>0.94415822301796704</v>
      </c>
      <c r="E25" s="12">
        <v>0.41945995698399646</v>
      </c>
      <c r="F25" s="12">
        <v>0.85414992813656987</v>
      </c>
      <c r="G25" s="12" t="s">
        <v>139</v>
      </c>
      <c r="H25" s="12" t="s">
        <v>139</v>
      </c>
      <c r="I25" s="12">
        <v>0.35600617294275139</v>
      </c>
      <c r="J25" s="12">
        <v>0.31788332769392308</v>
      </c>
      <c r="K25" s="12">
        <v>0.59117770350883592</v>
      </c>
    </row>
    <row r="26" spans="1:11" x14ac:dyDescent="0.25">
      <c r="A26" s="15" t="s">
        <v>137</v>
      </c>
      <c r="B26" s="12">
        <v>1.5788435834607843</v>
      </c>
      <c r="C26" s="12">
        <v>1.562015899812035</v>
      </c>
      <c r="D26" s="12">
        <v>1.1416314832050416</v>
      </c>
      <c r="E26" s="12">
        <v>1.4949438009151108</v>
      </c>
      <c r="F26" s="12">
        <v>1.5716304155285086</v>
      </c>
      <c r="G26" s="12">
        <v>1.3279001248125528</v>
      </c>
      <c r="H26" s="12">
        <v>1.4408265611698565</v>
      </c>
      <c r="I26" s="12">
        <v>1.4218147296903887</v>
      </c>
      <c r="J26" s="12">
        <v>1.3283267123113334</v>
      </c>
      <c r="K26" s="12">
        <v>1.5137799846470528</v>
      </c>
    </row>
  </sheetData>
  <hyperlinks>
    <hyperlink ref="A2" location="'Cover page'!A1" display="Return to Cover page" xr:uid="{8517B3D5-83D6-48F3-B041-E1A622E8866D}"/>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DBCEF-07C3-4DAF-AD83-0E16654DF746}">
  <dimension ref="A1:K26"/>
  <sheetViews>
    <sheetView zoomScale="85" zoomScaleNormal="85" workbookViewId="0">
      <selection activeCell="B2" sqref="B2"/>
    </sheetView>
  </sheetViews>
  <sheetFormatPr defaultRowHeight="15" x14ac:dyDescent="0.25"/>
  <cols>
    <col min="1" max="1" width="24.710937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page'!$A$38</f>
        <v>Table 6.3. Fatalities (count) by Demographics (Age group and Sex),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321</v>
      </c>
      <c r="B8" s="13">
        <v>17</v>
      </c>
      <c r="C8" s="13">
        <v>18</v>
      </c>
      <c r="D8" s="13">
        <v>15</v>
      </c>
      <c r="E8" s="13">
        <v>19</v>
      </c>
      <c r="F8" s="13">
        <v>13</v>
      </c>
      <c r="G8" s="13">
        <v>9</v>
      </c>
      <c r="H8" s="13">
        <v>15</v>
      </c>
      <c r="I8" s="13">
        <v>22</v>
      </c>
      <c r="J8" s="13">
        <v>22</v>
      </c>
      <c r="K8" s="13">
        <v>14</v>
      </c>
    </row>
    <row r="9" spans="1:11" x14ac:dyDescent="0.25">
      <c r="A9" s="18" t="s">
        <v>322</v>
      </c>
      <c r="B9" s="13">
        <v>15</v>
      </c>
      <c r="C9" s="13">
        <v>13</v>
      </c>
      <c r="D9" s="13">
        <v>13</v>
      </c>
      <c r="E9" s="13">
        <v>18</v>
      </c>
      <c r="F9" s="13">
        <v>10</v>
      </c>
      <c r="G9" s="13">
        <v>9</v>
      </c>
      <c r="H9" s="13">
        <v>14</v>
      </c>
      <c r="I9" s="13">
        <v>21</v>
      </c>
      <c r="J9" s="13">
        <v>20</v>
      </c>
      <c r="K9" s="13">
        <v>12</v>
      </c>
    </row>
    <row r="10" spans="1:11" x14ac:dyDescent="0.25">
      <c r="A10" s="18" t="s">
        <v>323</v>
      </c>
      <c r="B10" s="13">
        <v>2</v>
      </c>
      <c r="C10" s="13">
        <v>5</v>
      </c>
      <c r="D10" s="13">
        <v>2</v>
      </c>
      <c r="E10" s="13">
        <v>1</v>
      </c>
      <c r="F10" s="13">
        <v>3</v>
      </c>
      <c r="G10" s="13">
        <v>0</v>
      </c>
      <c r="H10" s="13">
        <v>1</v>
      </c>
      <c r="I10" s="13">
        <v>1</v>
      </c>
      <c r="J10" s="13">
        <v>2</v>
      </c>
      <c r="K10" s="13">
        <v>2</v>
      </c>
    </row>
    <row r="11" spans="1:11" x14ac:dyDescent="0.25">
      <c r="A11" s="17" t="s">
        <v>324</v>
      </c>
      <c r="B11" s="13">
        <v>41</v>
      </c>
      <c r="C11" s="13">
        <v>29</v>
      </c>
      <c r="D11" s="13">
        <v>33</v>
      </c>
      <c r="E11" s="13">
        <v>30</v>
      </c>
      <c r="F11" s="13">
        <v>24</v>
      </c>
      <c r="G11" s="13">
        <v>22</v>
      </c>
      <c r="H11" s="13">
        <v>32</v>
      </c>
      <c r="I11" s="13">
        <v>29</v>
      </c>
      <c r="J11" s="13">
        <v>41</v>
      </c>
      <c r="K11" s="13">
        <v>38</v>
      </c>
    </row>
    <row r="12" spans="1:11" x14ac:dyDescent="0.25">
      <c r="A12" s="18" t="s">
        <v>322</v>
      </c>
      <c r="B12" s="13">
        <v>36</v>
      </c>
      <c r="C12" s="13">
        <v>28</v>
      </c>
      <c r="D12" s="13">
        <v>31</v>
      </c>
      <c r="E12" s="13">
        <v>29</v>
      </c>
      <c r="F12" s="13">
        <v>22</v>
      </c>
      <c r="G12" s="13">
        <v>21</v>
      </c>
      <c r="H12" s="13">
        <v>31</v>
      </c>
      <c r="I12" s="13">
        <v>27</v>
      </c>
      <c r="J12" s="13">
        <v>40</v>
      </c>
      <c r="K12" s="13">
        <v>38</v>
      </c>
    </row>
    <row r="13" spans="1:11" x14ac:dyDescent="0.25">
      <c r="A13" s="18" t="s">
        <v>323</v>
      </c>
      <c r="B13" s="13">
        <v>5</v>
      </c>
      <c r="C13" s="13">
        <v>1</v>
      </c>
      <c r="D13" s="13">
        <v>2</v>
      </c>
      <c r="E13" s="13">
        <v>1</v>
      </c>
      <c r="F13" s="13">
        <v>2</v>
      </c>
      <c r="G13" s="13">
        <v>1</v>
      </c>
      <c r="H13" s="13">
        <v>1</v>
      </c>
      <c r="I13" s="13">
        <v>2</v>
      </c>
      <c r="J13" s="13">
        <v>1</v>
      </c>
      <c r="K13" s="13">
        <v>0</v>
      </c>
    </row>
    <row r="14" spans="1:11" x14ac:dyDescent="0.25">
      <c r="A14" s="17" t="s">
        <v>325</v>
      </c>
      <c r="B14" s="13">
        <v>30</v>
      </c>
      <c r="C14" s="13">
        <v>28</v>
      </c>
      <c r="D14" s="13">
        <v>26</v>
      </c>
      <c r="E14" s="13">
        <v>31</v>
      </c>
      <c r="F14" s="13">
        <v>35</v>
      </c>
      <c r="G14" s="13">
        <v>29</v>
      </c>
      <c r="H14" s="13">
        <v>32</v>
      </c>
      <c r="I14" s="13">
        <v>31</v>
      </c>
      <c r="J14" s="13">
        <v>24</v>
      </c>
      <c r="K14" s="13">
        <v>23</v>
      </c>
    </row>
    <row r="15" spans="1:11" x14ac:dyDescent="0.25">
      <c r="A15" s="18" t="s">
        <v>322</v>
      </c>
      <c r="B15" s="13">
        <v>26</v>
      </c>
      <c r="C15" s="13">
        <v>28</v>
      </c>
      <c r="D15" s="13">
        <v>25</v>
      </c>
      <c r="E15" s="13">
        <v>30</v>
      </c>
      <c r="F15" s="13">
        <v>34</v>
      </c>
      <c r="G15" s="13">
        <v>27</v>
      </c>
      <c r="H15" s="13">
        <v>28</v>
      </c>
      <c r="I15" s="13">
        <v>27</v>
      </c>
      <c r="J15" s="13">
        <v>23</v>
      </c>
      <c r="K15" s="13">
        <v>19</v>
      </c>
    </row>
    <row r="16" spans="1:11" x14ac:dyDescent="0.25">
      <c r="A16" s="18" t="s">
        <v>323</v>
      </c>
      <c r="B16" s="13">
        <v>4</v>
      </c>
      <c r="C16" s="13">
        <v>0</v>
      </c>
      <c r="D16" s="13">
        <v>1</v>
      </c>
      <c r="E16" s="13">
        <v>1</v>
      </c>
      <c r="F16" s="13">
        <v>1</v>
      </c>
      <c r="G16" s="13">
        <v>2</v>
      </c>
      <c r="H16" s="13">
        <v>4</v>
      </c>
      <c r="I16" s="13">
        <v>4</v>
      </c>
      <c r="J16" s="13">
        <v>1</v>
      </c>
      <c r="K16" s="13">
        <v>4</v>
      </c>
    </row>
    <row r="17" spans="1:11" x14ac:dyDescent="0.25">
      <c r="A17" s="17" t="s">
        <v>326</v>
      </c>
      <c r="B17" s="13">
        <v>39</v>
      </c>
      <c r="C17" s="13">
        <v>41</v>
      </c>
      <c r="D17" s="13">
        <v>33</v>
      </c>
      <c r="E17" s="13">
        <v>35</v>
      </c>
      <c r="F17" s="13">
        <v>33</v>
      </c>
      <c r="G17" s="13">
        <v>31</v>
      </c>
      <c r="H17" s="13">
        <v>39</v>
      </c>
      <c r="I17" s="13">
        <v>33</v>
      </c>
      <c r="J17" s="13">
        <v>26</v>
      </c>
      <c r="K17" s="13">
        <v>33</v>
      </c>
    </row>
    <row r="18" spans="1:11" x14ac:dyDescent="0.25">
      <c r="A18" s="18" t="s">
        <v>322</v>
      </c>
      <c r="B18" s="13">
        <v>39</v>
      </c>
      <c r="C18" s="13">
        <v>36</v>
      </c>
      <c r="D18" s="13">
        <v>32</v>
      </c>
      <c r="E18" s="13">
        <v>34</v>
      </c>
      <c r="F18" s="13">
        <v>32</v>
      </c>
      <c r="G18" s="13">
        <v>30</v>
      </c>
      <c r="H18" s="13">
        <v>37</v>
      </c>
      <c r="I18" s="13">
        <v>31</v>
      </c>
      <c r="J18" s="13">
        <v>24</v>
      </c>
      <c r="K18" s="13">
        <v>30</v>
      </c>
    </row>
    <row r="19" spans="1:11" x14ac:dyDescent="0.25">
      <c r="A19" s="18" t="s">
        <v>323</v>
      </c>
      <c r="B19" s="13">
        <v>0</v>
      </c>
      <c r="C19" s="13">
        <v>5</v>
      </c>
      <c r="D19" s="13">
        <v>1</v>
      </c>
      <c r="E19" s="13">
        <v>1</v>
      </c>
      <c r="F19" s="13">
        <v>1</v>
      </c>
      <c r="G19" s="13">
        <v>1</v>
      </c>
      <c r="H19" s="13">
        <v>2</v>
      </c>
      <c r="I19" s="13">
        <v>2</v>
      </c>
      <c r="J19" s="13">
        <v>2</v>
      </c>
      <c r="K19" s="13">
        <v>3</v>
      </c>
    </row>
    <row r="20" spans="1:11" x14ac:dyDescent="0.25">
      <c r="A20" s="17" t="s">
        <v>327</v>
      </c>
      <c r="B20" s="13">
        <v>52</v>
      </c>
      <c r="C20" s="13">
        <v>51</v>
      </c>
      <c r="D20" s="13">
        <v>38</v>
      </c>
      <c r="E20" s="13">
        <v>35</v>
      </c>
      <c r="F20" s="13">
        <v>59</v>
      </c>
      <c r="G20" s="13">
        <v>42</v>
      </c>
      <c r="H20" s="13">
        <v>48</v>
      </c>
      <c r="I20" s="13">
        <v>40</v>
      </c>
      <c r="J20" s="13">
        <v>44</v>
      </c>
      <c r="K20" s="13">
        <v>53</v>
      </c>
    </row>
    <row r="21" spans="1:11" x14ac:dyDescent="0.25">
      <c r="A21" s="18" t="s">
        <v>322</v>
      </c>
      <c r="B21" s="13">
        <v>49</v>
      </c>
      <c r="C21" s="13">
        <v>47</v>
      </c>
      <c r="D21" s="13">
        <v>36</v>
      </c>
      <c r="E21" s="13">
        <v>34</v>
      </c>
      <c r="F21" s="13">
        <v>56</v>
      </c>
      <c r="G21" s="13">
        <v>41</v>
      </c>
      <c r="H21" s="13">
        <v>45</v>
      </c>
      <c r="I21" s="13">
        <v>39</v>
      </c>
      <c r="J21" s="13">
        <v>43</v>
      </c>
      <c r="K21" s="13">
        <v>51</v>
      </c>
    </row>
    <row r="22" spans="1:11" x14ac:dyDescent="0.25">
      <c r="A22" s="18" t="s">
        <v>323</v>
      </c>
      <c r="B22" s="13">
        <v>3</v>
      </c>
      <c r="C22" s="13">
        <v>4</v>
      </c>
      <c r="D22" s="13">
        <v>2</v>
      </c>
      <c r="E22" s="13">
        <v>1</v>
      </c>
      <c r="F22" s="13">
        <v>3</v>
      </c>
      <c r="G22" s="13">
        <v>1</v>
      </c>
      <c r="H22" s="13">
        <v>3</v>
      </c>
      <c r="I22" s="13">
        <v>1</v>
      </c>
      <c r="J22" s="13">
        <v>1</v>
      </c>
      <c r="K22" s="13">
        <v>2</v>
      </c>
    </row>
    <row r="23" spans="1:11" x14ac:dyDescent="0.25">
      <c r="A23" s="17" t="s">
        <v>328</v>
      </c>
      <c r="B23" s="13">
        <v>35</v>
      </c>
      <c r="C23" s="13">
        <v>25</v>
      </c>
      <c r="D23" s="13">
        <v>18</v>
      </c>
      <c r="E23" s="13">
        <v>30</v>
      </c>
      <c r="F23" s="13">
        <v>34</v>
      </c>
      <c r="G23" s="13">
        <v>28</v>
      </c>
      <c r="H23" s="13">
        <v>41</v>
      </c>
      <c r="I23" s="13">
        <v>39</v>
      </c>
      <c r="J23" s="13">
        <v>22</v>
      </c>
      <c r="K23" s="13">
        <v>45</v>
      </c>
    </row>
    <row r="24" spans="1:11" x14ac:dyDescent="0.25">
      <c r="A24" s="18" t="s">
        <v>322</v>
      </c>
      <c r="B24" s="13">
        <v>35</v>
      </c>
      <c r="C24" s="13">
        <v>24</v>
      </c>
      <c r="D24" s="13">
        <v>17</v>
      </c>
      <c r="E24" s="13">
        <v>29</v>
      </c>
      <c r="F24" s="13">
        <v>32</v>
      </c>
      <c r="G24" s="13">
        <v>27</v>
      </c>
      <c r="H24" s="13">
        <v>41</v>
      </c>
      <c r="I24" s="13">
        <v>38</v>
      </c>
      <c r="J24" s="13">
        <v>22</v>
      </c>
      <c r="K24" s="13">
        <v>43</v>
      </c>
    </row>
    <row r="25" spans="1:11" x14ac:dyDescent="0.25">
      <c r="A25" s="18" t="s">
        <v>323</v>
      </c>
      <c r="B25" s="13">
        <v>0</v>
      </c>
      <c r="C25" s="13">
        <v>1</v>
      </c>
      <c r="D25" s="13">
        <v>1</v>
      </c>
      <c r="E25" s="13">
        <v>1</v>
      </c>
      <c r="F25" s="13">
        <v>2</v>
      </c>
      <c r="G25" s="13">
        <v>1</v>
      </c>
      <c r="H25" s="13">
        <v>0</v>
      </c>
      <c r="I25" s="13">
        <v>1</v>
      </c>
      <c r="J25" s="13">
        <v>0</v>
      </c>
      <c r="K25" s="13">
        <v>2</v>
      </c>
    </row>
    <row r="26" spans="1:11" x14ac:dyDescent="0.25">
      <c r="A26" s="15" t="s">
        <v>137</v>
      </c>
      <c r="B26" s="13">
        <v>214</v>
      </c>
      <c r="C26" s="13">
        <v>192</v>
      </c>
      <c r="D26" s="13">
        <v>163</v>
      </c>
      <c r="E26" s="13">
        <v>180</v>
      </c>
      <c r="F26" s="13">
        <v>198</v>
      </c>
      <c r="G26" s="13">
        <v>161</v>
      </c>
      <c r="H26" s="13">
        <v>207</v>
      </c>
      <c r="I26" s="13">
        <v>195</v>
      </c>
      <c r="J26" s="13">
        <v>182</v>
      </c>
      <c r="K26" s="13">
        <v>206</v>
      </c>
    </row>
  </sheetData>
  <hyperlinks>
    <hyperlink ref="A2" location="'Cover page'!A1" display="Return to Cover page" xr:uid="{96839410-9280-4586-9227-0DBC0ECADD73}"/>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CA511E-0193-4A48-AE63-454BAA59AF4F}">
  <dimension ref="A1:K26"/>
  <sheetViews>
    <sheetView zoomScale="85" zoomScaleNormal="85" workbookViewId="0">
      <selection activeCell="B2" sqref="B2"/>
    </sheetView>
  </sheetViews>
  <sheetFormatPr defaultRowHeight="15" x14ac:dyDescent="0.25"/>
  <cols>
    <col min="1" max="1" width="24.7109375" bestFit="1" customWidth="1"/>
    <col min="2" max="2" width="8" bestFit="1" customWidth="1"/>
    <col min="3" max="11" width="7.85546875" bestFit="1" customWidth="1"/>
    <col min="12" max="12" width="14.85546875" bestFit="1" customWidth="1"/>
    <col min="13" max="13" width="24.85546875" bestFit="1" customWidth="1"/>
    <col min="14" max="14" width="14.85546875" bestFit="1" customWidth="1"/>
    <col min="15" max="15" width="24.85546875" bestFit="1" customWidth="1"/>
    <col min="16" max="16" width="14.85546875" bestFit="1" customWidth="1"/>
    <col min="17" max="17" width="24.85546875" bestFit="1" customWidth="1"/>
    <col min="18" max="18" width="14.85546875" bestFit="1" customWidth="1"/>
    <col min="19" max="19" width="24.85546875" bestFit="1" customWidth="1"/>
    <col min="20" max="20" width="14.85546875" bestFit="1" customWidth="1"/>
    <col min="21" max="21" width="24.85546875" bestFit="1" customWidth="1"/>
    <col min="22" max="22" width="5.140625" bestFit="1" customWidth="1"/>
    <col min="23" max="23" width="3.7109375" bestFit="1" customWidth="1"/>
    <col min="24" max="24" width="11.28515625" bestFit="1" customWidth="1"/>
  </cols>
  <sheetData>
    <row r="1" spans="1:11" ht="18" thickBot="1" x14ac:dyDescent="0.35">
      <c r="A1" s="10" t="str">
        <f>'Cover page'!$A$39</f>
        <v>Table 6.4. Fatalities (rate) by Demographics (Age group and Sex),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138</v>
      </c>
    </row>
    <row r="7" spans="1:11" x14ac:dyDescent="0.25">
      <c r="B7" t="s">
        <v>141</v>
      </c>
      <c r="C7" t="s">
        <v>142</v>
      </c>
      <c r="D7" t="s">
        <v>143</v>
      </c>
      <c r="E7" t="s">
        <v>144</v>
      </c>
      <c r="F7" t="s">
        <v>145</v>
      </c>
      <c r="G7" t="s">
        <v>146</v>
      </c>
      <c r="H7" t="s">
        <v>147</v>
      </c>
      <c r="I7" t="s">
        <v>148</v>
      </c>
      <c r="J7" t="s">
        <v>374</v>
      </c>
      <c r="K7" t="s">
        <v>377</v>
      </c>
    </row>
    <row r="8" spans="1:11" x14ac:dyDescent="0.25">
      <c r="A8" s="17" t="s">
        <v>321</v>
      </c>
      <c r="B8" s="12">
        <v>0.91742296015875957</v>
      </c>
      <c r="C8" s="12">
        <v>0.98609148113218492</v>
      </c>
      <c r="D8" s="12">
        <v>0.79461306281481991</v>
      </c>
      <c r="E8" s="12">
        <v>0.98453027049845387</v>
      </c>
      <c r="F8" s="12">
        <v>0.70774938992473924</v>
      </c>
      <c r="G8" s="12">
        <v>0.48844739178902991</v>
      </c>
      <c r="H8" s="12">
        <v>0.76681227083083514</v>
      </c>
      <c r="I8" s="12">
        <v>1.023554595042552</v>
      </c>
      <c r="J8" s="12">
        <v>1.007981625561573</v>
      </c>
      <c r="K8" s="12">
        <v>0.62766614451091984</v>
      </c>
    </row>
    <row r="9" spans="1:11" x14ac:dyDescent="0.25">
      <c r="A9" s="18" t="s">
        <v>322</v>
      </c>
      <c r="B9" s="12">
        <v>1.5969708338141566</v>
      </c>
      <c r="C9" s="12">
        <v>1.3976962251712954</v>
      </c>
      <c r="D9" s="12">
        <v>1.3585744249990281</v>
      </c>
      <c r="E9" s="12">
        <v>1.8295640315626147</v>
      </c>
      <c r="F9" s="12">
        <v>1.0698063424467645</v>
      </c>
      <c r="G9" s="12">
        <v>0.97273989170754172</v>
      </c>
      <c r="H9" s="12">
        <v>1.41426691386406</v>
      </c>
      <c r="I9" s="12">
        <v>1.9327815823282721</v>
      </c>
      <c r="J9" s="12">
        <v>1.7932007366016447</v>
      </c>
      <c r="K9" s="12">
        <v>1.0497000647365031</v>
      </c>
    </row>
    <row r="10" spans="1:11" x14ac:dyDescent="0.25">
      <c r="A10" s="18" t="s">
        <v>323</v>
      </c>
      <c r="B10" s="12">
        <v>0.21888103743395337</v>
      </c>
      <c r="C10" s="12">
        <v>0.55848044882692582</v>
      </c>
      <c r="D10" s="12">
        <v>0.21486296261633636</v>
      </c>
      <c r="E10" s="12">
        <v>0.10570674987045661</v>
      </c>
      <c r="F10" s="12">
        <v>0.3325722058145143</v>
      </c>
      <c r="G10" s="12" t="s">
        <v>139</v>
      </c>
      <c r="H10" s="12">
        <v>0.10349416149364299</v>
      </c>
      <c r="I10" s="12">
        <v>9.4086173352738445E-2</v>
      </c>
      <c r="J10" s="12">
        <v>0.18739657466582726</v>
      </c>
      <c r="K10" s="12">
        <v>0.1839416323445032</v>
      </c>
    </row>
    <row r="11" spans="1:11" x14ac:dyDescent="0.25">
      <c r="A11" s="17" t="s">
        <v>324</v>
      </c>
      <c r="B11" s="12">
        <v>1.4586463891803108</v>
      </c>
      <c r="C11" s="12">
        <v>1.0098001557831451</v>
      </c>
      <c r="D11" s="12">
        <v>1.1206745796544015</v>
      </c>
      <c r="E11" s="12">
        <v>0.99737099179941524</v>
      </c>
      <c r="F11" s="12">
        <v>0.79636078913553698</v>
      </c>
      <c r="G11" s="12">
        <v>0.73827860033202886</v>
      </c>
      <c r="H11" s="12">
        <v>1.0556393427229662</v>
      </c>
      <c r="I11" s="12">
        <v>0.90227363394427473</v>
      </c>
      <c r="J11" s="12">
        <v>1.2257623362388437</v>
      </c>
      <c r="K11" s="12">
        <v>1.1175161379000818</v>
      </c>
    </row>
    <row r="12" spans="1:11" x14ac:dyDescent="0.25">
      <c r="A12" s="18" t="s">
        <v>322</v>
      </c>
      <c r="B12" s="12">
        <v>2.3394444521910684</v>
      </c>
      <c r="C12" s="12">
        <v>1.7881929646666581</v>
      </c>
      <c r="D12" s="12">
        <v>1.9512123748101398</v>
      </c>
      <c r="E12" s="12">
        <v>1.7926305784469134</v>
      </c>
      <c r="F12" s="12">
        <v>1.3714630649051887</v>
      </c>
      <c r="G12" s="12">
        <v>1.3315584964421421</v>
      </c>
      <c r="H12" s="12">
        <v>1.9493970568600851</v>
      </c>
      <c r="I12" s="12">
        <v>1.5958894031016708</v>
      </c>
      <c r="J12" s="12">
        <v>2.284436609028107</v>
      </c>
      <c r="K12" s="12">
        <v>2.1277373012011189</v>
      </c>
    </row>
    <row r="13" spans="1:11" x14ac:dyDescent="0.25">
      <c r="A13" s="18" t="s">
        <v>323</v>
      </c>
      <c r="B13" s="12">
        <v>0.39308228526601302</v>
      </c>
      <c r="C13" s="12">
        <v>7.6567988077759663E-2</v>
      </c>
      <c r="D13" s="12">
        <v>0.14750359191368262</v>
      </c>
      <c r="E13" s="12">
        <v>7.1933467307942187E-2</v>
      </c>
      <c r="F13" s="12">
        <v>0.14188592513403275</v>
      </c>
      <c r="G13" s="12">
        <v>7.128571718660838E-2</v>
      </c>
      <c r="H13" s="12">
        <v>6.9391290965674673E-2</v>
      </c>
      <c r="I13" s="12">
        <v>0.13138394578962498</v>
      </c>
      <c r="J13" s="12">
        <v>6.2740041384074074E-2</v>
      </c>
      <c r="K13" s="12" t="s">
        <v>139</v>
      </c>
    </row>
    <row r="14" spans="1:11" x14ac:dyDescent="0.25">
      <c r="A14" s="17" t="s">
        <v>325</v>
      </c>
      <c r="B14" s="12">
        <v>1.1582614854273412</v>
      </c>
      <c r="C14" s="12">
        <v>1.0658812749277067</v>
      </c>
      <c r="D14" s="12">
        <v>0.96569498695453881</v>
      </c>
      <c r="E14" s="12">
        <v>1.1255978997228859</v>
      </c>
      <c r="F14" s="12">
        <v>1.2549657381388066</v>
      </c>
      <c r="G14" s="12">
        <v>1.0099792153701725</v>
      </c>
      <c r="H14" s="12">
        <v>1.0728158336202891</v>
      </c>
      <c r="I14" s="12">
        <v>0.99966156664802885</v>
      </c>
      <c r="J14" s="12">
        <v>0.74550760130645843</v>
      </c>
      <c r="K14" s="12">
        <v>0.6904264070250884</v>
      </c>
    </row>
    <row r="15" spans="1:11" x14ac:dyDescent="0.25">
      <c r="A15" s="18" t="s">
        <v>322</v>
      </c>
      <c r="B15" s="12">
        <v>1.8476307454727046</v>
      </c>
      <c r="C15" s="12">
        <v>1.9595026750998088</v>
      </c>
      <c r="D15" s="12">
        <v>1.7317268460048301</v>
      </c>
      <c r="E15" s="12">
        <v>2.037076529900129</v>
      </c>
      <c r="F15" s="12">
        <v>2.2753646122311673</v>
      </c>
      <c r="G15" s="12">
        <v>1.7732747136105766</v>
      </c>
      <c r="H15" s="12">
        <v>1.7820640681112927</v>
      </c>
      <c r="I15" s="12">
        <v>1.6598476533640509</v>
      </c>
      <c r="J15" s="12">
        <v>1.3707834889274424</v>
      </c>
      <c r="K15" s="12">
        <v>1.0975944958818076</v>
      </c>
    </row>
    <row r="16" spans="1:11" x14ac:dyDescent="0.25">
      <c r="A16" s="18" t="s">
        <v>323</v>
      </c>
      <c r="B16" s="12">
        <v>0.33815739442425263</v>
      </c>
      <c r="C16" s="12" t="s">
        <v>139</v>
      </c>
      <c r="D16" s="12">
        <v>8.0082273016243211E-2</v>
      </c>
      <c r="E16" s="12">
        <v>7.8040062701701815E-2</v>
      </c>
      <c r="F16" s="12">
        <v>7.7240669759469346E-2</v>
      </c>
      <c r="G16" s="12">
        <v>0.14828660444157715</v>
      </c>
      <c r="H16" s="12">
        <v>0.28336782835782665</v>
      </c>
      <c r="I16" s="12">
        <v>0.27129786812811768</v>
      </c>
      <c r="J16" s="12">
        <v>6.4875644235469987E-2</v>
      </c>
      <c r="K16" s="12">
        <v>0.24996618819287417</v>
      </c>
    </row>
    <row r="17" spans="1:11" x14ac:dyDescent="0.25">
      <c r="A17" s="17" t="s">
        <v>326</v>
      </c>
      <c r="B17" s="12">
        <v>1.5462596349129283</v>
      </c>
      <c r="C17" s="12">
        <v>1.6125539185449547</v>
      </c>
      <c r="D17" s="12">
        <v>1.27930810431958</v>
      </c>
      <c r="E17" s="12">
        <v>1.3376563208933796</v>
      </c>
      <c r="F17" s="12">
        <v>1.2561572710738462</v>
      </c>
      <c r="G17" s="12">
        <v>1.1754577978778189</v>
      </c>
      <c r="H17" s="12">
        <v>1.444123918694487</v>
      </c>
      <c r="I17" s="12">
        <v>1.2040344021628691</v>
      </c>
      <c r="J17" s="12">
        <v>0.94189143098336037</v>
      </c>
      <c r="K17" s="12">
        <v>1.1885082740328661</v>
      </c>
    </row>
    <row r="18" spans="1:11" x14ac:dyDescent="0.25">
      <c r="A18" s="18" t="s">
        <v>322</v>
      </c>
      <c r="B18" s="12">
        <v>2.9658995822364025</v>
      </c>
      <c r="C18" s="12">
        <v>2.7337591209147467</v>
      </c>
      <c r="D18" s="12">
        <v>2.4048434207258005</v>
      </c>
      <c r="E18" s="12">
        <v>2.5107289316652204</v>
      </c>
      <c r="F18" s="12">
        <v>2.3522485620743296</v>
      </c>
      <c r="G18" s="12">
        <v>2.1952104074911527</v>
      </c>
      <c r="H18" s="12">
        <v>2.6615608594217348</v>
      </c>
      <c r="I18" s="12">
        <v>2.2142340182656808</v>
      </c>
      <c r="J18" s="12">
        <v>1.6964358847054684</v>
      </c>
      <c r="K18" s="12">
        <v>2.1099120861617586</v>
      </c>
    </row>
    <row r="19" spans="1:11" x14ac:dyDescent="0.25">
      <c r="A19" s="18" t="s">
        <v>323</v>
      </c>
      <c r="B19" s="12" t="s">
        <v>139</v>
      </c>
      <c r="C19" s="12">
        <v>0.40793595103986036</v>
      </c>
      <c r="D19" s="12">
        <v>8.0072297017560634E-2</v>
      </c>
      <c r="E19" s="12">
        <v>7.9218699472124454E-2</v>
      </c>
      <c r="F19" s="12">
        <v>7.8947837748967173E-2</v>
      </c>
      <c r="G19" s="12">
        <v>7.8699335761895528E-2</v>
      </c>
      <c r="H19" s="12">
        <v>0.15262077829731538</v>
      </c>
      <c r="I19" s="12">
        <v>0.14916993031398268</v>
      </c>
      <c r="J19" s="12">
        <v>0.14862459133350309</v>
      </c>
      <c r="K19" s="12">
        <v>0.22144639687971002</v>
      </c>
    </row>
    <row r="20" spans="1:11" x14ac:dyDescent="0.25">
      <c r="A20" s="17" t="s">
        <v>327</v>
      </c>
      <c r="B20" s="12">
        <v>2.9993650770497049</v>
      </c>
      <c r="C20" s="12">
        <v>2.8738915798580251</v>
      </c>
      <c r="D20" s="12">
        <v>2.0628037514463382</v>
      </c>
      <c r="E20" s="12">
        <v>1.8478337070024258</v>
      </c>
      <c r="F20" s="12">
        <v>3.0707693497047761</v>
      </c>
      <c r="G20" s="12">
        <v>2.153914742224492</v>
      </c>
      <c r="H20" s="12">
        <v>2.3704380941352752</v>
      </c>
      <c r="I20" s="12">
        <v>1.9595561911536559</v>
      </c>
      <c r="J20" s="12">
        <v>2.1235734259115766</v>
      </c>
      <c r="K20" s="12">
        <v>2.5476944215610349</v>
      </c>
    </row>
    <row r="21" spans="1:11" x14ac:dyDescent="0.25">
      <c r="A21" s="18" t="s">
        <v>322</v>
      </c>
      <c r="B21" s="12">
        <v>5.2118442490739181</v>
      </c>
      <c r="C21" s="12">
        <v>4.95734781466013</v>
      </c>
      <c r="D21" s="12">
        <v>3.6413262890390112</v>
      </c>
      <c r="E21" s="12">
        <v>3.3646087383855363</v>
      </c>
      <c r="F21" s="12">
        <v>5.4919441358174099</v>
      </c>
      <c r="G21" s="12">
        <v>3.9728818118955789</v>
      </c>
      <c r="H21" s="12">
        <v>4.2075303956159926</v>
      </c>
      <c r="I21" s="12">
        <v>3.6123496488462079</v>
      </c>
      <c r="J21" s="12">
        <v>3.9376228919638598</v>
      </c>
      <c r="K21" s="12">
        <v>4.6767726269716654</v>
      </c>
    </row>
    <row r="22" spans="1:11" x14ac:dyDescent="0.25">
      <c r="A22" s="18" t="s">
        <v>323</v>
      </c>
      <c r="B22" s="12">
        <v>0.37805562633295708</v>
      </c>
      <c r="C22" s="12">
        <v>0.48396291160499372</v>
      </c>
      <c r="D22" s="12">
        <v>0.23432863320478417</v>
      </c>
      <c r="E22" s="12">
        <v>0.11317451509359761</v>
      </c>
      <c r="F22" s="12">
        <v>0.33271696713929899</v>
      </c>
      <c r="G22" s="12">
        <v>0.10893941163734766</v>
      </c>
      <c r="H22" s="12">
        <v>0.31399436617942528</v>
      </c>
      <c r="I22" s="12">
        <v>0.10398806385454187</v>
      </c>
      <c r="J22" s="12">
        <v>0.10204604297019586</v>
      </c>
      <c r="K22" s="12">
        <v>0.20205761786986878</v>
      </c>
    </row>
    <row r="23" spans="1:11" x14ac:dyDescent="0.25">
      <c r="A23" s="17" t="s">
        <v>328</v>
      </c>
      <c r="B23" s="12">
        <v>7.7493635748483216</v>
      </c>
      <c r="C23" s="12">
        <v>5.2908960465265134</v>
      </c>
      <c r="D23" s="12">
        <v>3.451003699355105</v>
      </c>
      <c r="E23" s="12">
        <v>5.225307433953513</v>
      </c>
      <c r="F23" s="12">
        <v>5.7851032941710621</v>
      </c>
      <c r="G23" s="12">
        <v>4.4979301242723784</v>
      </c>
      <c r="H23" s="12">
        <v>6.3935523977619342</v>
      </c>
      <c r="I23" s="12">
        <v>5.7531591941141729</v>
      </c>
      <c r="J23" s="12">
        <v>3.0062029820447007</v>
      </c>
      <c r="K23" s="12">
        <v>5.8960213813804065</v>
      </c>
    </row>
    <row r="24" spans="1:11" x14ac:dyDescent="0.25">
      <c r="A24" s="18" t="s">
        <v>322</v>
      </c>
      <c r="B24" s="12">
        <v>12.592668454770113</v>
      </c>
      <c r="C24" s="12">
        <v>8.2948122380528329</v>
      </c>
      <c r="D24" s="12">
        <v>5.3459464515334023</v>
      </c>
      <c r="E24" s="12">
        <v>8.2035090576006322</v>
      </c>
      <c r="F24" s="12">
        <v>9.2008761322216888</v>
      </c>
      <c r="G24" s="12">
        <v>7.1751394752876001</v>
      </c>
      <c r="H24" s="12">
        <v>10.499522127791094</v>
      </c>
      <c r="I24" s="12">
        <v>9.3287571444230988</v>
      </c>
      <c r="J24" s="12">
        <v>5.0709389639210336</v>
      </c>
      <c r="K24" s="12">
        <v>9.8654010927186704</v>
      </c>
    </row>
    <row r="25" spans="1:11" x14ac:dyDescent="0.25">
      <c r="A25" s="18" t="s">
        <v>323</v>
      </c>
      <c r="B25" s="12" t="s">
        <v>139</v>
      </c>
      <c r="C25" s="12">
        <v>0.54593412044104028</v>
      </c>
      <c r="D25" s="12">
        <v>0.49118461463262625</v>
      </c>
      <c r="E25" s="12">
        <v>0.45326469463124047</v>
      </c>
      <c r="F25" s="12">
        <v>0.83359932146235005</v>
      </c>
      <c r="G25" s="12">
        <v>0.4061585765409983</v>
      </c>
      <c r="H25" s="12" t="s">
        <v>139</v>
      </c>
      <c r="I25" s="12">
        <v>0.36962312787745522</v>
      </c>
      <c r="J25" s="12" t="s">
        <v>139</v>
      </c>
      <c r="K25" s="12">
        <v>0.61094852412382383</v>
      </c>
    </row>
    <row r="26" spans="1:11" x14ac:dyDescent="0.25">
      <c r="A26" s="15" t="s">
        <v>137</v>
      </c>
      <c r="B26" s="12">
        <v>1.7890738365650685</v>
      </c>
      <c r="C26" s="12">
        <v>1.5849645431323522</v>
      </c>
      <c r="D26" s="12">
        <v>1.3073481299941696</v>
      </c>
      <c r="E26" s="12">
        <v>1.4088244787334869</v>
      </c>
      <c r="F26" s="12">
        <v>1.5498345649722396</v>
      </c>
      <c r="G26" s="12">
        <v>1.2477195254802567</v>
      </c>
      <c r="H26" s="12">
        <v>1.5520608897186297</v>
      </c>
      <c r="I26" s="12">
        <v>1.4004116736137819</v>
      </c>
      <c r="J26" s="12">
        <v>1.2717559159336151</v>
      </c>
      <c r="K26" s="12">
        <v>1.4126728069288343</v>
      </c>
    </row>
  </sheetData>
  <hyperlinks>
    <hyperlink ref="A2" location="'Cover page'!A1" display="Return to Cover page" xr:uid="{9412271B-59F3-4E56-BF1C-4AC31AB91725}"/>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9C7FE-D632-4B0D-AEEA-D46780EE3798}">
  <dimension ref="A1:K16"/>
  <sheetViews>
    <sheetView zoomScale="85" zoomScaleNormal="85" workbookViewId="0">
      <selection activeCell="B2" sqref="B2"/>
    </sheetView>
  </sheetViews>
  <sheetFormatPr defaultRowHeight="15" x14ac:dyDescent="0.25"/>
  <cols>
    <col min="1" max="1" width="2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page'!$A$41</f>
        <v>Table 7.1. Fatalities (count) by Location (State/Territory),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329</v>
      </c>
      <c r="B8" s="14">
        <v>54</v>
      </c>
      <c r="C8" s="14">
        <v>62</v>
      </c>
      <c r="D8" s="14">
        <v>48</v>
      </c>
      <c r="E8" s="14">
        <v>65</v>
      </c>
      <c r="F8" s="14">
        <v>54</v>
      </c>
      <c r="G8" s="14">
        <v>48</v>
      </c>
      <c r="H8" s="14">
        <v>50</v>
      </c>
      <c r="I8" s="14">
        <v>60</v>
      </c>
      <c r="J8" s="14">
        <v>50</v>
      </c>
      <c r="K8" s="14">
        <v>77</v>
      </c>
    </row>
    <row r="9" spans="1:11" x14ac:dyDescent="0.25">
      <c r="A9" s="17" t="s">
        <v>330</v>
      </c>
      <c r="B9" s="14">
        <v>36</v>
      </c>
      <c r="C9" s="14">
        <v>36</v>
      </c>
      <c r="D9" s="14">
        <v>33</v>
      </c>
      <c r="E9" s="14">
        <v>35</v>
      </c>
      <c r="F9" s="14">
        <v>52</v>
      </c>
      <c r="G9" s="14">
        <v>35</v>
      </c>
      <c r="H9" s="14">
        <v>40</v>
      </c>
      <c r="I9" s="14">
        <v>37</v>
      </c>
      <c r="J9" s="14">
        <v>28</v>
      </c>
      <c r="K9" s="14">
        <v>40</v>
      </c>
    </row>
    <row r="10" spans="1:11" x14ac:dyDescent="0.25">
      <c r="A10" s="17" t="s">
        <v>331</v>
      </c>
      <c r="B10" s="14">
        <v>49</v>
      </c>
      <c r="C10" s="14">
        <v>45</v>
      </c>
      <c r="D10" s="14">
        <v>39</v>
      </c>
      <c r="E10" s="14">
        <v>44</v>
      </c>
      <c r="F10" s="14">
        <v>33</v>
      </c>
      <c r="G10" s="14">
        <v>43</v>
      </c>
      <c r="H10" s="14">
        <v>49</v>
      </c>
      <c r="I10" s="14">
        <v>52</v>
      </c>
      <c r="J10" s="14">
        <v>54</v>
      </c>
      <c r="K10" s="14">
        <v>45</v>
      </c>
    </row>
    <row r="11" spans="1:11" x14ac:dyDescent="0.25">
      <c r="A11" s="17" t="s">
        <v>332</v>
      </c>
      <c r="B11" s="14">
        <v>21</v>
      </c>
      <c r="C11" s="14">
        <v>14</v>
      </c>
      <c r="D11" s="14">
        <v>9</v>
      </c>
      <c r="E11" s="14">
        <v>15</v>
      </c>
      <c r="F11" s="14">
        <v>11</v>
      </c>
      <c r="G11" s="14">
        <v>16</v>
      </c>
      <c r="H11" s="14">
        <v>14</v>
      </c>
      <c r="I11" s="14">
        <v>16</v>
      </c>
      <c r="J11" s="14">
        <v>17</v>
      </c>
      <c r="K11" s="14">
        <v>21</v>
      </c>
    </row>
    <row r="12" spans="1:11" x14ac:dyDescent="0.25">
      <c r="A12" s="17" t="s">
        <v>333</v>
      </c>
      <c r="B12" s="14">
        <v>19</v>
      </c>
      <c r="C12" s="14">
        <v>22</v>
      </c>
      <c r="D12" s="14">
        <v>11</v>
      </c>
      <c r="E12" s="14">
        <v>21</v>
      </c>
      <c r="F12" s="14">
        <v>32</v>
      </c>
      <c r="G12" s="14">
        <v>22</v>
      </c>
      <c r="H12" s="14">
        <v>36</v>
      </c>
      <c r="I12" s="14">
        <v>28</v>
      </c>
      <c r="J12" s="14">
        <v>32</v>
      </c>
      <c r="K12" s="14">
        <v>28</v>
      </c>
    </row>
    <row r="13" spans="1:11" x14ac:dyDescent="0.25">
      <c r="A13" s="17" t="s">
        <v>334</v>
      </c>
      <c r="B13" s="14">
        <v>6</v>
      </c>
      <c r="C13" s="14">
        <v>5</v>
      </c>
      <c r="D13" s="14">
        <v>1</v>
      </c>
      <c r="E13" s="14">
        <v>6</v>
      </c>
      <c r="F13" s="14">
        <v>9</v>
      </c>
      <c r="G13" s="14">
        <v>5</v>
      </c>
      <c r="H13" s="14">
        <v>4</v>
      </c>
      <c r="I13" s="14">
        <v>2</v>
      </c>
      <c r="J13" s="14">
        <v>4</v>
      </c>
      <c r="K13" s="14">
        <v>7</v>
      </c>
    </row>
    <row r="14" spans="1:11" x14ac:dyDescent="0.25">
      <c r="A14" s="17" t="s">
        <v>335</v>
      </c>
      <c r="B14" s="14">
        <v>4</v>
      </c>
      <c r="C14" s="14">
        <v>7</v>
      </c>
      <c r="D14" s="14">
        <v>2</v>
      </c>
      <c r="E14" s="14">
        <v>7</v>
      </c>
      <c r="F14" s="14">
        <v>6</v>
      </c>
      <c r="G14" s="14">
        <v>4</v>
      </c>
      <c r="H14" s="14">
        <v>3</v>
      </c>
      <c r="I14" s="14">
        <v>5</v>
      </c>
      <c r="J14" s="14">
        <v>4</v>
      </c>
      <c r="K14" s="14">
        <v>4</v>
      </c>
    </row>
    <row r="15" spans="1:11" x14ac:dyDescent="0.25">
      <c r="A15" s="17" t="s">
        <v>336</v>
      </c>
      <c r="B15" s="14">
        <v>1</v>
      </c>
      <c r="C15" s="14">
        <v>1</v>
      </c>
      <c r="D15" s="14">
        <v>1</v>
      </c>
      <c r="E15" s="14">
        <v>0</v>
      </c>
      <c r="F15" s="14">
        <v>2</v>
      </c>
      <c r="G15" s="14">
        <v>1</v>
      </c>
      <c r="H15" s="14">
        <v>1</v>
      </c>
      <c r="I15" s="14">
        <v>1</v>
      </c>
      <c r="J15" s="14">
        <v>3</v>
      </c>
      <c r="K15" s="14">
        <v>0</v>
      </c>
    </row>
    <row r="16" spans="1:11" x14ac:dyDescent="0.25">
      <c r="A16" s="15" t="s">
        <v>137</v>
      </c>
      <c r="B16" s="14">
        <v>190</v>
      </c>
      <c r="C16" s="14">
        <v>192</v>
      </c>
      <c r="D16" s="14">
        <v>144</v>
      </c>
      <c r="E16" s="14">
        <v>193</v>
      </c>
      <c r="F16" s="14">
        <v>199</v>
      </c>
      <c r="G16" s="14">
        <v>174</v>
      </c>
      <c r="H16" s="14">
        <v>197</v>
      </c>
      <c r="I16" s="14">
        <v>201</v>
      </c>
      <c r="J16" s="14">
        <v>192</v>
      </c>
      <c r="K16" s="14">
        <v>222</v>
      </c>
    </row>
  </sheetData>
  <hyperlinks>
    <hyperlink ref="A2" location="'Cover page'!A1" display="Return to Cover page" xr:uid="{7CD44C5A-CB4C-4FD8-8932-AB215B91B9FE}"/>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DBD8C-DBA7-4ECD-891D-40643A476263}">
  <dimension ref="A1:K16"/>
  <sheetViews>
    <sheetView zoomScale="85" zoomScaleNormal="85" workbookViewId="0">
      <selection activeCell="B2" sqref="B2"/>
    </sheetView>
  </sheetViews>
  <sheetFormatPr defaultRowHeight="15" x14ac:dyDescent="0.25"/>
  <cols>
    <col min="1" max="1" width="2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page'!$A$42</f>
        <v>Table 7.2. Fatalities (rate) by Location (State/Territory), 10 years (calendar) to 2025</v>
      </c>
    </row>
    <row r="2" spans="1:11" ht="15.75" thickTop="1" x14ac:dyDescent="0.25">
      <c r="A2" s="11" t="s">
        <v>18</v>
      </c>
    </row>
    <row r="3" spans="1:11" hidden="1" x14ac:dyDescent="0.25"/>
    <row r="4" spans="1:11" hidden="1" x14ac:dyDescent="0.25">
      <c r="A4" s="1" t="s">
        <v>19</v>
      </c>
      <c r="B4" t="s" vm="1">
        <v>20</v>
      </c>
    </row>
    <row r="5" spans="1:11" hidden="1" x14ac:dyDescent="0.25"/>
    <row r="6" spans="1:11" x14ac:dyDescent="0.25">
      <c r="A6" s="1" t="s">
        <v>138</v>
      </c>
    </row>
    <row r="7" spans="1:11" x14ac:dyDescent="0.25">
      <c r="B7" t="s">
        <v>24</v>
      </c>
      <c r="C7" t="s">
        <v>25</v>
      </c>
      <c r="D7" t="s">
        <v>26</v>
      </c>
      <c r="E7" t="s">
        <v>27</v>
      </c>
      <c r="F7" t="s">
        <v>28</v>
      </c>
      <c r="G7" t="s">
        <v>29</v>
      </c>
      <c r="H7" t="s">
        <v>30</v>
      </c>
      <c r="I7" t="s">
        <v>31</v>
      </c>
      <c r="J7" t="s">
        <v>375</v>
      </c>
      <c r="K7" t="s">
        <v>378</v>
      </c>
    </row>
    <row r="8" spans="1:11" x14ac:dyDescent="0.25">
      <c r="A8" s="17" t="s">
        <v>329</v>
      </c>
      <c r="B8" s="12">
        <v>1.4128268592290645</v>
      </c>
      <c r="C8" s="12">
        <v>1.6022790901914001</v>
      </c>
      <c r="D8" s="12">
        <v>1.2028616553809257</v>
      </c>
      <c r="E8" s="12">
        <v>1.5870780171037093</v>
      </c>
      <c r="F8" s="12">
        <v>1.353022117033112</v>
      </c>
      <c r="G8" s="12">
        <v>1.184894549314117</v>
      </c>
      <c r="H8" s="12">
        <v>1.1745818276313287</v>
      </c>
      <c r="I8" s="12">
        <v>1.3608482670460547</v>
      </c>
      <c r="J8" s="12">
        <v>1.1211731229965647</v>
      </c>
      <c r="K8" s="12">
        <v>1.7124610384338645</v>
      </c>
    </row>
    <row r="9" spans="1:11" x14ac:dyDescent="0.25">
      <c r="A9" s="17" t="s">
        <v>330</v>
      </c>
      <c r="B9" s="12">
        <v>1.1591512041797774</v>
      </c>
      <c r="C9" s="12">
        <v>1.1229821710570107</v>
      </c>
      <c r="D9" s="12">
        <v>1.0061963730744645</v>
      </c>
      <c r="E9" s="12">
        <v>1.0347681973341019</v>
      </c>
      <c r="F9" s="12">
        <v>1.5872327866322975</v>
      </c>
      <c r="G9" s="12">
        <v>1.031459432671656</v>
      </c>
      <c r="H9" s="12">
        <v>1.1421445113128115</v>
      </c>
      <c r="I9" s="12">
        <v>1.017683845109822</v>
      </c>
      <c r="J9" s="12">
        <v>0.74890574733014637</v>
      </c>
      <c r="K9" s="12">
        <v>1.0527753449318564</v>
      </c>
    </row>
    <row r="10" spans="1:11" x14ac:dyDescent="0.25">
      <c r="A10" s="17" t="s">
        <v>331</v>
      </c>
      <c r="B10" s="12">
        <v>2.0557548513843553</v>
      </c>
      <c r="C10" s="12">
        <v>1.8402940725651895</v>
      </c>
      <c r="D10" s="12">
        <v>1.5528031539794063</v>
      </c>
      <c r="E10" s="12">
        <v>1.7230225550776863</v>
      </c>
      <c r="F10" s="12">
        <v>1.3119244347652084</v>
      </c>
      <c r="G10" s="12">
        <v>1.617207052680449</v>
      </c>
      <c r="H10" s="12">
        <v>1.7578916760838532</v>
      </c>
      <c r="I10" s="12">
        <v>1.820197924732911</v>
      </c>
      <c r="J10" s="12">
        <v>1.8230856540044433</v>
      </c>
      <c r="K10" s="12">
        <v>1.4941340908576217</v>
      </c>
    </row>
    <row r="11" spans="1:11" x14ac:dyDescent="0.25">
      <c r="A11" s="17" t="s">
        <v>332</v>
      </c>
      <c r="B11" s="12">
        <v>2.5828837914682317</v>
      </c>
      <c r="C11" s="12">
        <v>1.68879145826428</v>
      </c>
      <c r="D11" s="12">
        <v>1.0614428409318222</v>
      </c>
      <c r="E11" s="12">
        <v>1.739847119500064</v>
      </c>
      <c r="F11" s="12">
        <v>1.2913801145213377</v>
      </c>
      <c r="G11" s="12">
        <v>1.8029547912111887</v>
      </c>
      <c r="H11" s="12">
        <v>1.5256897546171051</v>
      </c>
      <c r="I11" s="12">
        <v>1.6754676674733542</v>
      </c>
      <c r="J11" s="12">
        <v>1.7872536861919959</v>
      </c>
      <c r="K11" s="12">
        <v>2.1354728639405387</v>
      </c>
    </row>
    <row r="12" spans="1:11" x14ac:dyDescent="0.25">
      <c r="A12" s="17" t="s">
        <v>333</v>
      </c>
      <c r="B12" s="12">
        <v>1.4529024762247813</v>
      </c>
      <c r="C12" s="12">
        <v>1.664227303208939</v>
      </c>
      <c r="D12" s="12">
        <v>0.81341460971229862</v>
      </c>
      <c r="E12" s="12">
        <v>1.5237540349264276</v>
      </c>
      <c r="F12" s="12">
        <v>2.3235347402669908</v>
      </c>
      <c r="G12" s="12">
        <v>1.5227918300008809</v>
      </c>
      <c r="H12" s="12">
        <v>2.3728018318955226</v>
      </c>
      <c r="I12" s="12">
        <v>1.781435364854679</v>
      </c>
      <c r="J12" s="12">
        <v>1.958313464914557</v>
      </c>
      <c r="K12" s="12">
        <v>1.685410187591118</v>
      </c>
    </row>
    <row r="13" spans="1:11" x14ac:dyDescent="0.25">
      <c r="A13" s="17" t="s">
        <v>334</v>
      </c>
      <c r="B13" s="12">
        <v>2.5208947797221346</v>
      </c>
      <c r="C13" s="12">
        <v>2.0131056608225615</v>
      </c>
      <c r="D13" s="12">
        <v>0.39290982886939341</v>
      </c>
      <c r="E13" s="12">
        <v>2.3259760446762039</v>
      </c>
      <c r="F13" s="12">
        <v>3.4381873460341605</v>
      </c>
      <c r="G13" s="12">
        <v>1.8146413943208144</v>
      </c>
      <c r="H13" s="12">
        <v>1.4071880728896784</v>
      </c>
      <c r="I13" s="12">
        <v>0.6995512858873455</v>
      </c>
      <c r="J13" s="12">
        <v>1.4215104087420916</v>
      </c>
      <c r="K13" s="12">
        <v>2.4675813953572638</v>
      </c>
    </row>
    <row r="14" spans="1:11" x14ac:dyDescent="0.25">
      <c r="A14" s="17" t="s">
        <v>335</v>
      </c>
      <c r="B14" s="12">
        <v>2.8906690431383959</v>
      </c>
      <c r="C14" s="12">
        <v>5.079054389627391</v>
      </c>
      <c r="D14" s="12">
        <v>1.446837422658265</v>
      </c>
      <c r="E14" s="12">
        <v>5.1923167318039685</v>
      </c>
      <c r="F14" s="12">
        <v>4.4485570653036</v>
      </c>
      <c r="G14" s="12">
        <v>2.9072454922126001</v>
      </c>
      <c r="H14" s="12">
        <v>2.1270297994444092</v>
      </c>
      <c r="I14" s="12">
        <v>3.4661057783998004</v>
      </c>
      <c r="J14" s="12">
        <v>2.7198036225195676</v>
      </c>
      <c r="K14" s="12">
        <v>2.6827629853702502</v>
      </c>
    </row>
    <row r="15" spans="1:11" x14ac:dyDescent="0.25">
      <c r="A15" s="17" t="s">
        <v>336</v>
      </c>
      <c r="B15" s="12">
        <v>0.44332603820984051</v>
      </c>
      <c r="C15" s="12">
        <v>0.42701201372956715</v>
      </c>
      <c r="D15" s="12">
        <v>0.41874536561345982</v>
      </c>
      <c r="E15" s="12" t="s">
        <v>139</v>
      </c>
      <c r="F15" s="12">
        <v>0.78815038901181744</v>
      </c>
      <c r="G15" s="12">
        <v>0.39219442425906387</v>
      </c>
      <c r="H15" s="12">
        <v>0.37572590473303746</v>
      </c>
      <c r="I15" s="12">
        <v>0.35915127766644966</v>
      </c>
      <c r="J15" s="12">
        <v>1.0708092792673007</v>
      </c>
      <c r="K15" s="12" t="s">
        <v>139</v>
      </c>
    </row>
    <row r="16" spans="1:11" x14ac:dyDescent="0.25">
      <c r="A16" s="15" t="s">
        <v>137</v>
      </c>
      <c r="B16" s="12">
        <v>1.5788435834607843</v>
      </c>
      <c r="C16" s="12">
        <v>1.562015899812035</v>
      </c>
      <c r="D16" s="12">
        <v>1.1416314832050416</v>
      </c>
      <c r="E16" s="12">
        <v>1.4949438009151108</v>
      </c>
      <c r="F16" s="12">
        <v>1.5716304155285086</v>
      </c>
      <c r="G16" s="12">
        <v>1.3279001248125528</v>
      </c>
      <c r="H16" s="12">
        <v>1.4408265611698565</v>
      </c>
      <c r="I16" s="12">
        <v>1.4218147296903887</v>
      </c>
      <c r="J16" s="12">
        <v>1.3283267123113334</v>
      </c>
      <c r="K16" s="12">
        <v>1.5137799846470528</v>
      </c>
    </row>
  </sheetData>
  <hyperlinks>
    <hyperlink ref="A2" location="'Cover page'!A1" display="Return to Cover page" xr:uid="{2C196A9C-383B-4B88-850A-A16CDFEE6BBC}"/>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1BD39-B3B6-4AE8-BB92-8FBF0D42C4DF}">
  <dimension ref="A1:K16"/>
  <sheetViews>
    <sheetView zoomScale="85" zoomScaleNormal="85" workbookViewId="0">
      <selection activeCell="B2" sqref="B2"/>
    </sheetView>
  </sheetViews>
  <sheetFormatPr defaultRowHeight="15" x14ac:dyDescent="0.25"/>
  <cols>
    <col min="1" max="1" width="2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page'!$A$43</f>
        <v>Table 7.3. Fatalities (count) by Location (State/Territory),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329</v>
      </c>
      <c r="B8" s="13">
        <v>58</v>
      </c>
      <c r="C8" s="13">
        <v>69</v>
      </c>
      <c r="D8" s="13">
        <v>53</v>
      </c>
      <c r="E8" s="13">
        <v>50</v>
      </c>
      <c r="F8" s="13">
        <v>61</v>
      </c>
      <c r="G8" s="13">
        <v>54</v>
      </c>
      <c r="H8" s="13">
        <v>49</v>
      </c>
      <c r="I8" s="13">
        <v>55</v>
      </c>
      <c r="J8" s="13">
        <v>55</v>
      </c>
      <c r="K8" s="13">
        <v>57</v>
      </c>
    </row>
    <row r="9" spans="1:11" x14ac:dyDescent="0.25">
      <c r="A9" s="17" t="s">
        <v>330</v>
      </c>
      <c r="B9" s="13">
        <v>47</v>
      </c>
      <c r="C9" s="13">
        <v>31</v>
      </c>
      <c r="D9" s="13">
        <v>31</v>
      </c>
      <c r="E9" s="13">
        <v>36</v>
      </c>
      <c r="F9" s="13">
        <v>50</v>
      </c>
      <c r="G9" s="13">
        <v>30</v>
      </c>
      <c r="H9" s="13">
        <v>46</v>
      </c>
      <c r="I9" s="13">
        <v>35</v>
      </c>
      <c r="J9" s="13">
        <v>33</v>
      </c>
      <c r="K9" s="13">
        <v>32</v>
      </c>
    </row>
    <row r="10" spans="1:11" x14ac:dyDescent="0.25">
      <c r="A10" s="17" t="s">
        <v>331</v>
      </c>
      <c r="B10" s="13">
        <v>51</v>
      </c>
      <c r="C10" s="13">
        <v>44</v>
      </c>
      <c r="D10" s="13">
        <v>40</v>
      </c>
      <c r="E10" s="13">
        <v>53</v>
      </c>
      <c r="F10" s="13">
        <v>39</v>
      </c>
      <c r="G10" s="13">
        <v>26</v>
      </c>
      <c r="H10" s="13">
        <v>53</v>
      </c>
      <c r="I10" s="13">
        <v>54</v>
      </c>
      <c r="J10" s="13">
        <v>45</v>
      </c>
      <c r="K10" s="13">
        <v>44</v>
      </c>
    </row>
    <row r="11" spans="1:11" x14ac:dyDescent="0.25">
      <c r="A11" s="17" t="s">
        <v>332</v>
      </c>
      <c r="B11" s="13">
        <v>15</v>
      </c>
      <c r="C11" s="13">
        <v>20</v>
      </c>
      <c r="D11" s="13">
        <v>11</v>
      </c>
      <c r="E11" s="13">
        <v>12</v>
      </c>
      <c r="F11" s="13">
        <v>9</v>
      </c>
      <c r="G11" s="13">
        <v>14</v>
      </c>
      <c r="H11" s="13">
        <v>18</v>
      </c>
      <c r="I11" s="13">
        <v>11</v>
      </c>
      <c r="J11" s="13">
        <v>18</v>
      </c>
      <c r="K11" s="13">
        <v>23</v>
      </c>
    </row>
    <row r="12" spans="1:11" x14ac:dyDescent="0.25">
      <c r="A12" s="17" t="s">
        <v>333</v>
      </c>
      <c r="B12" s="13">
        <v>32</v>
      </c>
      <c r="C12" s="13">
        <v>19</v>
      </c>
      <c r="D12" s="13">
        <v>18</v>
      </c>
      <c r="E12" s="13">
        <v>19</v>
      </c>
      <c r="F12" s="13">
        <v>22</v>
      </c>
      <c r="G12" s="13">
        <v>28</v>
      </c>
      <c r="H12" s="13">
        <v>30</v>
      </c>
      <c r="I12" s="13">
        <v>31</v>
      </c>
      <c r="J12" s="13">
        <v>24</v>
      </c>
      <c r="K12" s="13">
        <v>38</v>
      </c>
    </row>
    <row r="13" spans="1:11" x14ac:dyDescent="0.25">
      <c r="A13" s="17" t="s">
        <v>334</v>
      </c>
      <c r="B13" s="13">
        <v>9</v>
      </c>
      <c r="C13" s="13">
        <v>2</v>
      </c>
      <c r="D13" s="13">
        <v>4</v>
      </c>
      <c r="E13" s="13">
        <v>4</v>
      </c>
      <c r="F13" s="13">
        <v>9</v>
      </c>
      <c r="G13" s="13">
        <v>4</v>
      </c>
      <c r="H13" s="13">
        <v>6</v>
      </c>
      <c r="I13" s="13">
        <v>3</v>
      </c>
      <c r="J13" s="13">
        <v>1</v>
      </c>
      <c r="K13" s="13">
        <v>7</v>
      </c>
    </row>
    <row r="14" spans="1:11" x14ac:dyDescent="0.25">
      <c r="A14" s="17" t="s">
        <v>335</v>
      </c>
      <c r="B14" s="13">
        <v>2</v>
      </c>
      <c r="C14" s="13">
        <v>5</v>
      </c>
      <c r="D14" s="13">
        <v>6</v>
      </c>
      <c r="E14" s="13">
        <v>5</v>
      </c>
      <c r="F14" s="13">
        <v>6</v>
      </c>
      <c r="G14" s="13">
        <v>5</v>
      </c>
      <c r="H14" s="13">
        <v>3</v>
      </c>
      <c r="I14" s="13">
        <v>6</v>
      </c>
      <c r="J14" s="13">
        <v>4</v>
      </c>
      <c r="K14" s="13">
        <v>3</v>
      </c>
    </row>
    <row r="15" spans="1:11" x14ac:dyDescent="0.25">
      <c r="A15" s="17" t="s">
        <v>336</v>
      </c>
      <c r="B15" s="13">
        <v>0</v>
      </c>
      <c r="C15" s="13">
        <v>2</v>
      </c>
      <c r="D15" s="13">
        <v>0</v>
      </c>
      <c r="E15" s="13">
        <v>1</v>
      </c>
      <c r="F15" s="13">
        <v>2</v>
      </c>
      <c r="G15" s="13">
        <v>0</v>
      </c>
      <c r="H15" s="13">
        <v>2</v>
      </c>
      <c r="I15" s="13">
        <v>0</v>
      </c>
      <c r="J15" s="13">
        <v>2</v>
      </c>
      <c r="K15" s="13">
        <v>2</v>
      </c>
    </row>
    <row r="16" spans="1:11" x14ac:dyDescent="0.25">
      <c r="A16" s="15" t="s">
        <v>137</v>
      </c>
      <c r="B16" s="13">
        <v>214</v>
      </c>
      <c r="C16" s="13">
        <v>192</v>
      </c>
      <c r="D16" s="13">
        <v>163</v>
      </c>
      <c r="E16" s="13">
        <v>180</v>
      </c>
      <c r="F16" s="13">
        <v>198</v>
      </c>
      <c r="G16" s="13">
        <v>161</v>
      </c>
      <c r="H16" s="13">
        <v>207</v>
      </c>
      <c r="I16" s="13">
        <v>195</v>
      </c>
      <c r="J16" s="13">
        <v>182</v>
      </c>
      <c r="K16" s="13">
        <v>206</v>
      </c>
    </row>
  </sheetData>
  <hyperlinks>
    <hyperlink ref="A2" location="'Cover page'!A1" display="Return to Cover page" xr:uid="{DC24E518-E1C1-4A49-ABCF-59EC5BC725F7}"/>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74E87-85DA-4CDD-B8A2-4D92E570D394}">
  <dimension ref="A1:K16"/>
  <sheetViews>
    <sheetView zoomScale="85" zoomScaleNormal="85" workbookViewId="0">
      <selection activeCell="B2" sqref="B2"/>
    </sheetView>
  </sheetViews>
  <sheetFormatPr defaultRowHeight="15" x14ac:dyDescent="0.25"/>
  <cols>
    <col min="1" max="1" width="25" bestFit="1" customWidth="1"/>
    <col min="2" max="2" width="8" bestFit="1" customWidth="1"/>
    <col min="3" max="11" width="7.85546875" bestFit="1" customWidth="1"/>
    <col min="12" max="21" width="14.85546875" bestFit="1" customWidth="1"/>
    <col min="22" max="22" width="5.140625" bestFit="1" customWidth="1"/>
    <col min="23" max="23" width="3.7109375" bestFit="1" customWidth="1"/>
    <col min="24" max="24" width="11.28515625" bestFit="1" customWidth="1"/>
  </cols>
  <sheetData>
    <row r="1" spans="1:11" ht="18" thickBot="1" x14ac:dyDescent="0.35">
      <c r="A1" s="10" t="str">
        <f>'Cover page'!$A$44</f>
        <v>Table 7.4. Fatalities (rate) by Location (State/Territory), 10 years (financial) to 2024-25</v>
      </c>
    </row>
    <row r="2" spans="1:11" ht="15.75" thickTop="1" x14ac:dyDescent="0.25">
      <c r="A2" s="11" t="s">
        <v>18</v>
      </c>
    </row>
    <row r="3" spans="1:11" hidden="1" x14ac:dyDescent="0.25"/>
    <row r="4" spans="1:11" hidden="1" x14ac:dyDescent="0.25">
      <c r="A4" s="1" t="s">
        <v>140</v>
      </c>
      <c r="B4" t="s" vm="2">
        <v>20</v>
      </c>
    </row>
    <row r="5" spans="1:11" hidden="1" x14ac:dyDescent="0.25"/>
    <row r="6" spans="1:11" x14ac:dyDescent="0.25">
      <c r="A6" s="1" t="s">
        <v>138</v>
      </c>
    </row>
    <row r="7" spans="1:11" x14ac:dyDescent="0.25">
      <c r="B7" t="s">
        <v>141</v>
      </c>
      <c r="C7" t="s">
        <v>142</v>
      </c>
      <c r="D7" t="s">
        <v>143</v>
      </c>
      <c r="E7" t="s">
        <v>144</v>
      </c>
      <c r="F7" t="s">
        <v>145</v>
      </c>
      <c r="G7" t="s">
        <v>146</v>
      </c>
      <c r="H7" t="s">
        <v>147</v>
      </c>
      <c r="I7" t="s">
        <v>148</v>
      </c>
      <c r="J7" t="s">
        <v>374</v>
      </c>
      <c r="K7" t="s">
        <v>377</v>
      </c>
    </row>
    <row r="8" spans="1:11" x14ac:dyDescent="0.25">
      <c r="A8" s="17" t="s">
        <v>329</v>
      </c>
      <c r="B8" s="12">
        <v>1.5240092699040508</v>
      </c>
      <c r="C8" s="12">
        <v>1.8048668236741794</v>
      </c>
      <c r="D8" s="12">
        <v>1.3469599273544988</v>
      </c>
      <c r="E8" s="12">
        <v>1.2325582347330206</v>
      </c>
      <c r="F8" s="12">
        <v>1.5139601862899796</v>
      </c>
      <c r="G8" s="12">
        <v>1.3291794829488814</v>
      </c>
      <c r="H8" s="12">
        <v>1.1951027589887548</v>
      </c>
      <c r="I8" s="12">
        <v>1.2655285876974078</v>
      </c>
      <c r="J8" s="12">
        <v>1.2385552674010183</v>
      </c>
      <c r="K8" s="12">
        <v>1.2699625739647786</v>
      </c>
    </row>
    <row r="9" spans="1:11" x14ac:dyDescent="0.25">
      <c r="A9" s="17" t="s">
        <v>330</v>
      </c>
      <c r="B9" s="12">
        <v>1.5433523242535796</v>
      </c>
      <c r="C9" s="12">
        <v>0.98065278988025517</v>
      </c>
      <c r="D9" s="12">
        <v>0.95731596976769417</v>
      </c>
      <c r="E9" s="12">
        <v>1.0794545149477111</v>
      </c>
      <c r="F9" s="12">
        <v>1.4906489442867661</v>
      </c>
      <c r="G9" s="12">
        <v>0.90651503859956961</v>
      </c>
      <c r="H9" s="12">
        <v>1.3359867409750326</v>
      </c>
      <c r="I9" s="12">
        <v>0.97975511293219886</v>
      </c>
      <c r="J9" s="12">
        <v>0.89520946240437704</v>
      </c>
      <c r="K9" s="12">
        <v>0.84935734178190336</v>
      </c>
    </row>
    <row r="10" spans="1:11" x14ac:dyDescent="0.25">
      <c r="A10" s="17" t="s">
        <v>331</v>
      </c>
      <c r="B10" s="12">
        <v>2.1412601942519531</v>
      </c>
      <c r="C10" s="12">
        <v>1.839312917040496</v>
      </c>
      <c r="D10" s="12">
        <v>1.6067186986989661</v>
      </c>
      <c r="E10" s="12">
        <v>2.0909745799075945</v>
      </c>
      <c r="F10" s="12">
        <v>1.5463585964712585</v>
      </c>
      <c r="G10" s="12">
        <v>1.0014527776805158</v>
      </c>
      <c r="H10" s="12">
        <v>1.9472226509696093</v>
      </c>
      <c r="I10" s="12">
        <v>1.9113381862227725</v>
      </c>
      <c r="J10" s="12">
        <v>1.5457771284988864</v>
      </c>
      <c r="K10" s="12">
        <v>1.4683637602753397</v>
      </c>
    </row>
    <row r="11" spans="1:11" x14ac:dyDescent="0.25">
      <c r="A11" s="17" t="s">
        <v>332</v>
      </c>
      <c r="B11" s="12">
        <v>1.8517587577259715</v>
      </c>
      <c r="C11" s="12">
        <v>2.4394799001387577</v>
      </c>
      <c r="D11" s="12">
        <v>1.3054343704519709</v>
      </c>
      <c r="E11" s="12">
        <v>1.4053442377945984</v>
      </c>
      <c r="F11" s="12">
        <v>1.0550035042075527</v>
      </c>
      <c r="G11" s="12">
        <v>1.6149727362783719</v>
      </c>
      <c r="H11" s="12">
        <v>1.9882573094198541</v>
      </c>
      <c r="I11" s="12">
        <v>1.1729419609389244</v>
      </c>
      <c r="J11" s="12">
        <v>1.8857563212225343</v>
      </c>
      <c r="K11" s="12">
        <v>2.3866371967777833</v>
      </c>
    </row>
    <row r="12" spans="1:11" x14ac:dyDescent="0.25">
      <c r="A12" s="17" t="s">
        <v>333</v>
      </c>
      <c r="B12" s="12">
        <v>2.4258347174068207</v>
      </c>
      <c r="C12" s="12">
        <v>1.4536365712506236</v>
      </c>
      <c r="D12" s="12">
        <v>1.3476370422185233</v>
      </c>
      <c r="E12" s="12">
        <v>1.3934484738580442</v>
      </c>
      <c r="F12" s="12">
        <v>1.6013410562233599</v>
      </c>
      <c r="G12" s="12">
        <v>1.9926965705226904</v>
      </c>
      <c r="H12" s="12">
        <v>2.0142013077295831</v>
      </c>
      <c r="I12" s="12">
        <v>2.0134609463269295</v>
      </c>
      <c r="J12" s="12">
        <v>1.4907495892439886</v>
      </c>
      <c r="K12" s="12">
        <v>2.2946016054427822</v>
      </c>
    </row>
    <row r="13" spans="1:11" x14ac:dyDescent="0.25">
      <c r="A13" s="17" t="s">
        <v>334</v>
      </c>
      <c r="B13" s="12">
        <v>3.7575197171158914</v>
      </c>
      <c r="C13" s="12">
        <v>0.82571784949729654</v>
      </c>
      <c r="D13" s="12">
        <v>1.5865233505720804</v>
      </c>
      <c r="E13" s="12">
        <v>1.5636485508578555</v>
      </c>
      <c r="F13" s="12">
        <v>3.4674235758240424</v>
      </c>
      <c r="G13" s="12">
        <v>1.4869986047115109</v>
      </c>
      <c r="H13" s="12">
        <v>2.1381498905169098</v>
      </c>
      <c r="I13" s="12">
        <v>1.0492540851739018</v>
      </c>
      <c r="J13" s="12">
        <v>0.35184369321988312</v>
      </c>
      <c r="K13" s="12">
        <v>2.4946561256123934</v>
      </c>
    </row>
    <row r="14" spans="1:11" x14ac:dyDescent="0.25">
      <c r="A14" s="17" t="s">
        <v>335</v>
      </c>
      <c r="B14" s="12">
        <v>1.442598661775764</v>
      </c>
      <c r="C14" s="12">
        <v>3.6149292271206548</v>
      </c>
      <c r="D14" s="12">
        <v>4.3573709448525948</v>
      </c>
      <c r="E14" s="12">
        <v>3.6705691434501135</v>
      </c>
      <c r="F14" s="12">
        <v>4.458135956120584</v>
      </c>
      <c r="G14" s="12">
        <v>3.6494525702153684</v>
      </c>
      <c r="H14" s="12">
        <v>2.1668975106759416</v>
      </c>
      <c r="I14" s="12">
        <v>4.1856571170289527</v>
      </c>
      <c r="J14" s="12">
        <v>2.74214813072355</v>
      </c>
      <c r="K14" s="12">
        <v>2.027421111673342</v>
      </c>
    </row>
    <row r="15" spans="1:11" x14ac:dyDescent="0.25">
      <c r="A15" s="17" t="s">
        <v>336</v>
      </c>
      <c r="B15" s="12" t="s">
        <v>139</v>
      </c>
      <c r="C15" s="12">
        <v>0.86941680375269781</v>
      </c>
      <c r="D15" s="12" t="s">
        <v>139</v>
      </c>
      <c r="E15" s="12">
        <v>0.41520089696644313</v>
      </c>
      <c r="F15" s="12">
        <v>0.80314562990530391</v>
      </c>
      <c r="G15" s="12" t="s">
        <v>139</v>
      </c>
      <c r="H15" s="12">
        <v>0.77440227629616742</v>
      </c>
      <c r="I15" s="12" t="s">
        <v>139</v>
      </c>
      <c r="J15" s="12">
        <v>0.71870401661107075</v>
      </c>
      <c r="K15" s="12">
        <v>0.71035980003475552</v>
      </c>
    </row>
    <row r="16" spans="1:11" x14ac:dyDescent="0.25">
      <c r="A16" s="15" t="s">
        <v>137</v>
      </c>
      <c r="B16" s="12">
        <v>1.7890738365650685</v>
      </c>
      <c r="C16" s="12">
        <v>1.5849645431323522</v>
      </c>
      <c r="D16" s="12">
        <v>1.3073481299941696</v>
      </c>
      <c r="E16" s="12">
        <v>1.4088244787334869</v>
      </c>
      <c r="F16" s="12">
        <v>1.5498345649722396</v>
      </c>
      <c r="G16" s="12">
        <v>1.2477195254802567</v>
      </c>
      <c r="H16" s="12">
        <v>1.5520608897186297</v>
      </c>
      <c r="I16" s="12">
        <v>1.4004116736137819</v>
      </c>
      <c r="J16" s="12">
        <v>1.2717559159336151</v>
      </c>
      <c r="K16" s="12">
        <v>1.4126728069288343</v>
      </c>
    </row>
  </sheetData>
  <hyperlinks>
    <hyperlink ref="A2" location="'Cover page'!A1" display="Return to Cover page" xr:uid="{E50039F6-2CB6-428E-85BC-BA6A5CF7A974}"/>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424A6-DECC-4496-A1C7-70B2AD5D42EA}">
  <dimension ref="A1:F30"/>
  <sheetViews>
    <sheetView zoomScale="85" zoomScaleNormal="85" workbookViewId="0">
      <selection activeCell="B2" sqref="B2"/>
    </sheetView>
  </sheetViews>
  <sheetFormatPr defaultRowHeight="15" x14ac:dyDescent="0.25"/>
  <cols>
    <col min="1" max="1" width="26.42578125" bestFit="1" customWidth="1"/>
    <col min="2" max="2" width="8" bestFit="1" customWidth="1"/>
    <col min="3" max="24" width="5.140625" bestFit="1" customWidth="1"/>
  </cols>
  <sheetData>
    <row r="1" spans="1:6" ht="18" thickBot="1" x14ac:dyDescent="0.35">
      <c r="A1" s="10" t="str">
        <f>'Cover page'!$A$46</f>
        <v>Table 8.1. Fatalities (count) by Jurisdiction (TIF Jurisdiction and Public road status), 5 years (calendar) to 2025</v>
      </c>
    </row>
    <row r="2" spans="1:6" ht="15.75" thickTop="1" x14ac:dyDescent="0.25">
      <c r="A2" s="11" t="s">
        <v>18</v>
      </c>
    </row>
    <row r="3" spans="1:6" hidden="1" x14ac:dyDescent="0.25"/>
    <row r="4" spans="1:6" hidden="1" x14ac:dyDescent="0.25">
      <c r="A4" s="1" t="s">
        <v>379</v>
      </c>
      <c r="B4" t="s" vm="6">
        <v>20</v>
      </c>
    </row>
    <row r="5" spans="1:6" hidden="1" x14ac:dyDescent="0.25"/>
    <row r="6" spans="1:6" x14ac:dyDescent="0.25">
      <c r="A6" s="1" t="s">
        <v>23</v>
      </c>
    </row>
    <row r="7" spans="1:6" x14ac:dyDescent="0.25">
      <c r="B7" t="s">
        <v>29</v>
      </c>
      <c r="C7" t="s">
        <v>30</v>
      </c>
      <c r="D7" t="s">
        <v>31</v>
      </c>
      <c r="E7" t="s">
        <v>375</v>
      </c>
      <c r="F7" t="s">
        <v>378</v>
      </c>
    </row>
    <row r="8" spans="1:6" x14ac:dyDescent="0.25">
      <c r="A8" s="17" t="s">
        <v>337</v>
      </c>
      <c r="B8" s="14">
        <v>112</v>
      </c>
      <c r="C8" s="14">
        <v>128</v>
      </c>
      <c r="D8" s="14">
        <v>123</v>
      </c>
      <c r="E8" s="14">
        <v>123</v>
      </c>
      <c r="F8" s="14">
        <v>144</v>
      </c>
    </row>
    <row r="9" spans="1:6" x14ac:dyDescent="0.25">
      <c r="A9" s="18" t="s">
        <v>338</v>
      </c>
      <c r="B9" s="14">
        <v>8</v>
      </c>
      <c r="C9" s="14">
        <v>18</v>
      </c>
      <c r="D9" s="14">
        <v>16</v>
      </c>
      <c r="E9" s="14">
        <v>7</v>
      </c>
      <c r="F9" s="14">
        <v>12</v>
      </c>
    </row>
    <row r="10" spans="1:6" x14ac:dyDescent="0.25">
      <c r="A10" s="18" t="s">
        <v>336</v>
      </c>
      <c r="B10" s="14">
        <v>0</v>
      </c>
      <c r="C10" s="14">
        <v>0</v>
      </c>
      <c r="D10" s="14">
        <v>1</v>
      </c>
      <c r="E10" s="14">
        <v>3</v>
      </c>
      <c r="F10" s="14">
        <v>0</v>
      </c>
    </row>
    <row r="11" spans="1:6" x14ac:dyDescent="0.25">
      <c r="A11" s="18" t="s">
        <v>339</v>
      </c>
      <c r="B11" s="14">
        <v>2</v>
      </c>
      <c r="C11" s="14">
        <v>2</v>
      </c>
      <c r="D11" s="14">
        <v>1</v>
      </c>
      <c r="E11" s="14">
        <v>3</v>
      </c>
      <c r="F11" s="14">
        <v>5</v>
      </c>
    </row>
    <row r="12" spans="1:6" x14ac:dyDescent="0.25">
      <c r="A12" s="18" t="s">
        <v>329</v>
      </c>
      <c r="B12" s="14">
        <v>19</v>
      </c>
      <c r="C12" s="14">
        <v>32</v>
      </c>
      <c r="D12" s="14">
        <v>35</v>
      </c>
      <c r="E12" s="14">
        <v>25</v>
      </c>
      <c r="F12" s="14">
        <v>46</v>
      </c>
    </row>
    <row r="13" spans="1:6" x14ac:dyDescent="0.25">
      <c r="A13" s="18" t="s">
        <v>335</v>
      </c>
      <c r="B13" s="14">
        <v>2</v>
      </c>
      <c r="C13" s="14">
        <v>0</v>
      </c>
      <c r="D13" s="14">
        <v>1</v>
      </c>
      <c r="E13" s="14">
        <v>1</v>
      </c>
      <c r="F13" s="14">
        <v>1</v>
      </c>
    </row>
    <row r="14" spans="1:6" x14ac:dyDescent="0.25">
      <c r="A14" s="18" t="s">
        <v>331</v>
      </c>
      <c r="B14" s="14">
        <v>27</v>
      </c>
      <c r="C14" s="14">
        <v>27</v>
      </c>
      <c r="D14" s="14">
        <v>29</v>
      </c>
      <c r="E14" s="14">
        <v>35</v>
      </c>
      <c r="F14" s="14">
        <v>24</v>
      </c>
    </row>
    <row r="15" spans="1:6" x14ac:dyDescent="0.25">
      <c r="A15" s="18" t="s">
        <v>332</v>
      </c>
      <c r="B15" s="14">
        <v>10</v>
      </c>
      <c r="C15" s="14">
        <v>8</v>
      </c>
      <c r="D15" s="14">
        <v>5</v>
      </c>
      <c r="E15" s="14">
        <v>12</v>
      </c>
      <c r="F15" s="14">
        <v>14</v>
      </c>
    </row>
    <row r="16" spans="1:6" x14ac:dyDescent="0.25">
      <c r="A16" s="18" t="s">
        <v>334</v>
      </c>
      <c r="B16" s="14">
        <v>2</v>
      </c>
      <c r="C16" s="14">
        <v>2</v>
      </c>
      <c r="D16" s="14">
        <v>2</v>
      </c>
      <c r="E16" s="14">
        <v>1</v>
      </c>
      <c r="F16" s="14">
        <v>4</v>
      </c>
    </row>
    <row r="17" spans="1:6" x14ac:dyDescent="0.25">
      <c r="A17" s="18" t="s">
        <v>330</v>
      </c>
      <c r="B17" s="14">
        <v>26</v>
      </c>
      <c r="C17" s="14">
        <v>20</v>
      </c>
      <c r="D17" s="14">
        <v>17</v>
      </c>
      <c r="E17" s="14">
        <v>18</v>
      </c>
      <c r="F17" s="14">
        <v>25</v>
      </c>
    </row>
    <row r="18" spans="1:6" x14ac:dyDescent="0.25">
      <c r="A18" s="18" t="s">
        <v>333</v>
      </c>
      <c r="B18" s="14">
        <v>16</v>
      </c>
      <c r="C18" s="14">
        <v>19</v>
      </c>
      <c r="D18" s="14">
        <v>16</v>
      </c>
      <c r="E18" s="14">
        <v>18</v>
      </c>
      <c r="F18" s="14">
        <v>13</v>
      </c>
    </row>
    <row r="19" spans="1:6" x14ac:dyDescent="0.25">
      <c r="A19" s="17" t="s">
        <v>340</v>
      </c>
      <c r="B19" s="14">
        <v>62</v>
      </c>
      <c r="C19" s="14">
        <v>69</v>
      </c>
      <c r="D19" s="14">
        <v>78</v>
      </c>
      <c r="E19" s="14">
        <v>69</v>
      </c>
      <c r="F19" s="14">
        <v>78</v>
      </c>
    </row>
    <row r="20" spans="1:6" x14ac:dyDescent="0.25">
      <c r="A20" s="18" t="s">
        <v>338</v>
      </c>
      <c r="B20" s="14">
        <v>0</v>
      </c>
      <c r="C20" s="14">
        <v>0</v>
      </c>
      <c r="D20" s="14">
        <v>0</v>
      </c>
      <c r="E20" s="14">
        <v>0</v>
      </c>
      <c r="F20" s="14">
        <v>0</v>
      </c>
    </row>
    <row r="21" spans="1:6" x14ac:dyDescent="0.25">
      <c r="A21" s="18" t="s">
        <v>336</v>
      </c>
      <c r="B21" s="14">
        <v>1</v>
      </c>
      <c r="C21" s="14">
        <v>0</v>
      </c>
      <c r="D21" s="14">
        <v>0</v>
      </c>
      <c r="E21" s="14">
        <v>0</v>
      </c>
      <c r="F21" s="14">
        <v>0</v>
      </c>
    </row>
    <row r="22" spans="1:6" x14ac:dyDescent="0.25">
      <c r="A22" s="18" t="s">
        <v>339</v>
      </c>
      <c r="B22" s="14">
        <v>8</v>
      </c>
      <c r="C22" s="14">
        <v>2</v>
      </c>
      <c r="D22" s="14">
        <v>4</v>
      </c>
      <c r="E22" s="14">
        <v>8</v>
      </c>
      <c r="F22" s="14">
        <v>8</v>
      </c>
    </row>
    <row r="23" spans="1:6" x14ac:dyDescent="0.25">
      <c r="A23" s="18" t="s">
        <v>329</v>
      </c>
      <c r="B23" s="14">
        <v>18</v>
      </c>
      <c r="C23" s="14">
        <v>14</v>
      </c>
      <c r="D23" s="14">
        <v>20</v>
      </c>
      <c r="E23" s="14">
        <v>16</v>
      </c>
      <c r="F23" s="14">
        <v>21</v>
      </c>
    </row>
    <row r="24" spans="1:6" x14ac:dyDescent="0.25">
      <c r="A24" s="18" t="s">
        <v>335</v>
      </c>
      <c r="B24" s="14">
        <v>1</v>
      </c>
      <c r="C24" s="14">
        <v>0</v>
      </c>
      <c r="D24" s="14">
        <v>2</v>
      </c>
      <c r="E24" s="14">
        <v>3</v>
      </c>
      <c r="F24" s="14">
        <v>2</v>
      </c>
    </row>
    <row r="25" spans="1:6" x14ac:dyDescent="0.25">
      <c r="A25" s="18" t="s">
        <v>331</v>
      </c>
      <c r="B25" s="14">
        <v>13</v>
      </c>
      <c r="C25" s="14">
        <v>17</v>
      </c>
      <c r="D25" s="14">
        <v>13</v>
      </c>
      <c r="E25" s="14">
        <v>17</v>
      </c>
      <c r="F25" s="14">
        <v>16</v>
      </c>
    </row>
    <row r="26" spans="1:6" x14ac:dyDescent="0.25">
      <c r="A26" s="18" t="s">
        <v>332</v>
      </c>
      <c r="B26" s="14">
        <v>6</v>
      </c>
      <c r="C26" s="14">
        <v>6</v>
      </c>
      <c r="D26" s="14">
        <v>9</v>
      </c>
      <c r="E26" s="14">
        <v>1</v>
      </c>
      <c r="F26" s="14">
        <v>4</v>
      </c>
    </row>
    <row r="27" spans="1:6" x14ac:dyDescent="0.25">
      <c r="A27" s="18" t="s">
        <v>334</v>
      </c>
      <c r="B27" s="14">
        <v>2</v>
      </c>
      <c r="C27" s="14">
        <v>1</v>
      </c>
      <c r="D27" s="14">
        <v>0</v>
      </c>
      <c r="E27" s="14">
        <v>3</v>
      </c>
      <c r="F27" s="14">
        <v>3</v>
      </c>
    </row>
    <row r="28" spans="1:6" x14ac:dyDescent="0.25">
      <c r="A28" s="18" t="s">
        <v>330</v>
      </c>
      <c r="B28" s="14">
        <v>8</v>
      </c>
      <c r="C28" s="14">
        <v>14</v>
      </c>
      <c r="D28" s="14">
        <v>18</v>
      </c>
      <c r="E28" s="14">
        <v>12</v>
      </c>
      <c r="F28" s="14">
        <v>13</v>
      </c>
    </row>
    <row r="29" spans="1:6" x14ac:dyDescent="0.25">
      <c r="A29" s="18" t="s">
        <v>333</v>
      </c>
      <c r="B29" s="14">
        <v>5</v>
      </c>
      <c r="C29" s="14">
        <v>15</v>
      </c>
      <c r="D29" s="14">
        <v>12</v>
      </c>
      <c r="E29" s="14">
        <v>9</v>
      </c>
      <c r="F29" s="14">
        <v>11</v>
      </c>
    </row>
    <row r="30" spans="1:6" x14ac:dyDescent="0.25">
      <c r="A30" s="15" t="s">
        <v>137</v>
      </c>
      <c r="B30" s="14">
        <v>174</v>
      </c>
      <c r="C30" s="14">
        <v>197</v>
      </c>
      <c r="D30" s="14">
        <v>201</v>
      </c>
      <c r="E30" s="14">
        <v>192</v>
      </c>
      <c r="F30" s="14">
        <v>222</v>
      </c>
    </row>
  </sheetData>
  <hyperlinks>
    <hyperlink ref="A2" location="'Cover page'!A1" display="Return to Cover page" xr:uid="{CBF4C8BF-2B6A-4996-8D69-1448EBACE1AB}"/>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758409-600F-45A3-89A7-7A0F4B1B6083}">
  <dimension ref="A1:F30"/>
  <sheetViews>
    <sheetView zoomScale="85" zoomScaleNormal="85" workbookViewId="0">
      <selection activeCell="B2" sqref="B2"/>
    </sheetView>
  </sheetViews>
  <sheetFormatPr defaultRowHeight="15" x14ac:dyDescent="0.25"/>
  <cols>
    <col min="1" max="1" width="26.42578125" bestFit="1" customWidth="1"/>
    <col min="2" max="2" width="8" bestFit="1" customWidth="1"/>
    <col min="3" max="25" width="7.85546875" bestFit="1" customWidth="1"/>
  </cols>
  <sheetData>
    <row r="1" spans="1:6" ht="18" thickBot="1" x14ac:dyDescent="0.35">
      <c r="A1" s="10" t="str">
        <f>'Cover page'!$A$47</f>
        <v>Table 8.2. Fatalities (count) by Jurisdiction (TIF Jurisdiction and Public road status), 5 years (financial) to 2024-25</v>
      </c>
    </row>
    <row r="2" spans="1:6" ht="15.75" thickTop="1" x14ac:dyDescent="0.25">
      <c r="A2" s="11" t="s">
        <v>18</v>
      </c>
    </row>
    <row r="3" spans="1:6" hidden="1" x14ac:dyDescent="0.25"/>
    <row r="4" spans="1:6" hidden="1" x14ac:dyDescent="0.25">
      <c r="A4" s="1" t="s">
        <v>380</v>
      </c>
      <c r="B4" t="s" vm="7">
        <v>20</v>
      </c>
    </row>
    <row r="5" spans="1:6" hidden="1" x14ac:dyDescent="0.25"/>
    <row r="6" spans="1:6" x14ac:dyDescent="0.25">
      <c r="A6" s="1" t="s">
        <v>23</v>
      </c>
    </row>
    <row r="7" spans="1:6" x14ac:dyDescent="0.25">
      <c r="B7" t="s">
        <v>146</v>
      </c>
      <c r="C7" t="s">
        <v>147</v>
      </c>
      <c r="D7" t="s">
        <v>148</v>
      </c>
      <c r="E7" t="s">
        <v>374</v>
      </c>
      <c r="F7" t="s">
        <v>377</v>
      </c>
    </row>
    <row r="8" spans="1:6" x14ac:dyDescent="0.25">
      <c r="A8" s="17" t="s">
        <v>337</v>
      </c>
      <c r="B8" s="14">
        <v>106</v>
      </c>
      <c r="C8" s="14">
        <v>125</v>
      </c>
      <c r="D8" s="14">
        <v>129</v>
      </c>
      <c r="E8" s="14">
        <v>114</v>
      </c>
      <c r="F8" s="14">
        <v>123</v>
      </c>
    </row>
    <row r="9" spans="1:6" x14ac:dyDescent="0.25">
      <c r="A9" s="18" t="s">
        <v>338</v>
      </c>
      <c r="B9" s="14">
        <v>9</v>
      </c>
      <c r="C9" s="14">
        <v>14</v>
      </c>
      <c r="D9" s="14">
        <v>12</v>
      </c>
      <c r="E9" s="14">
        <v>14</v>
      </c>
      <c r="F9" s="14">
        <v>7</v>
      </c>
    </row>
    <row r="10" spans="1:6" x14ac:dyDescent="0.25">
      <c r="A10" s="18" t="s">
        <v>336</v>
      </c>
      <c r="B10" s="14">
        <v>0</v>
      </c>
      <c r="C10" s="14">
        <v>0</v>
      </c>
      <c r="D10" s="14">
        <v>0</v>
      </c>
      <c r="E10" s="14">
        <v>2</v>
      </c>
      <c r="F10" s="14">
        <v>2</v>
      </c>
    </row>
    <row r="11" spans="1:6" x14ac:dyDescent="0.25">
      <c r="A11" s="18" t="s">
        <v>339</v>
      </c>
      <c r="B11" s="14">
        <v>3</v>
      </c>
      <c r="C11" s="14">
        <v>2</v>
      </c>
      <c r="D11" s="14">
        <v>2</v>
      </c>
      <c r="E11" s="14">
        <v>2</v>
      </c>
      <c r="F11" s="14">
        <v>2</v>
      </c>
    </row>
    <row r="12" spans="1:6" x14ac:dyDescent="0.25">
      <c r="A12" s="18" t="s">
        <v>329</v>
      </c>
      <c r="B12" s="14">
        <v>26</v>
      </c>
      <c r="C12" s="14">
        <v>23</v>
      </c>
      <c r="D12" s="14">
        <v>36</v>
      </c>
      <c r="E12" s="14">
        <v>30</v>
      </c>
      <c r="F12" s="14">
        <v>28</v>
      </c>
    </row>
    <row r="13" spans="1:6" x14ac:dyDescent="0.25">
      <c r="A13" s="18" t="s">
        <v>335</v>
      </c>
      <c r="B13" s="14">
        <v>2</v>
      </c>
      <c r="C13" s="14">
        <v>2</v>
      </c>
      <c r="D13" s="14">
        <v>1</v>
      </c>
      <c r="E13" s="14">
        <v>0</v>
      </c>
      <c r="F13" s="14">
        <v>2</v>
      </c>
    </row>
    <row r="14" spans="1:6" x14ac:dyDescent="0.25">
      <c r="A14" s="18" t="s">
        <v>331</v>
      </c>
      <c r="B14" s="14">
        <v>18</v>
      </c>
      <c r="C14" s="14">
        <v>28</v>
      </c>
      <c r="D14" s="14">
        <v>34</v>
      </c>
      <c r="E14" s="14">
        <v>27</v>
      </c>
      <c r="F14" s="14">
        <v>24</v>
      </c>
    </row>
    <row r="15" spans="1:6" x14ac:dyDescent="0.25">
      <c r="A15" s="18" t="s">
        <v>332</v>
      </c>
      <c r="B15" s="14">
        <v>10</v>
      </c>
      <c r="C15" s="14">
        <v>9</v>
      </c>
      <c r="D15" s="14">
        <v>6</v>
      </c>
      <c r="E15" s="14">
        <v>7</v>
      </c>
      <c r="F15" s="14">
        <v>18</v>
      </c>
    </row>
    <row r="16" spans="1:6" x14ac:dyDescent="0.25">
      <c r="A16" s="18" t="s">
        <v>334</v>
      </c>
      <c r="B16" s="14">
        <v>3</v>
      </c>
      <c r="C16" s="14">
        <v>3</v>
      </c>
      <c r="D16" s="14">
        <v>2</v>
      </c>
      <c r="E16" s="14">
        <v>1</v>
      </c>
      <c r="F16" s="14">
        <v>4</v>
      </c>
    </row>
    <row r="17" spans="1:6" x14ac:dyDescent="0.25">
      <c r="A17" s="18" t="s">
        <v>330</v>
      </c>
      <c r="B17" s="14">
        <v>19</v>
      </c>
      <c r="C17" s="14">
        <v>26</v>
      </c>
      <c r="D17" s="14">
        <v>18</v>
      </c>
      <c r="E17" s="14">
        <v>18</v>
      </c>
      <c r="F17" s="14">
        <v>20</v>
      </c>
    </row>
    <row r="18" spans="1:6" x14ac:dyDescent="0.25">
      <c r="A18" s="18" t="s">
        <v>333</v>
      </c>
      <c r="B18" s="14">
        <v>16</v>
      </c>
      <c r="C18" s="14">
        <v>18</v>
      </c>
      <c r="D18" s="14">
        <v>18</v>
      </c>
      <c r="E18" s="14">
        <v>13</v>
      </c>
      <c r="F18" s="14">
        <v>16</v>
      </c>
    </row>
    <row r="19" spans="1:6" x14ac:dyDescent="0.25">
      <c r="A19" s="17" t="s">
        <v>340</v>
      </c>
      <c r="B19" s="14">
        <v>55</v>
      </c>
      <c r="C19" s="14">
        <v>82</v>
      </c>
      <c r="D19" s="14">
        <v>66</v>
      </c>
      <c r="E19" s="14">
        <v>68</v>
      </c>
      <c r="F19" s="14">
        <v>83</v>
      </c>
    </row>
    <row r="20" spans="1:6" x14ac:dyDescent="0.25">
      <c r="A20" s="18" t="s">
        <v>338</v>
      </c>
      <c r="B20" s="14">
        <v>0</v>
      </c>
      <c r="C20" s="14">
        <v>0</v>
      </c>
      <c r="D20" s="14">
        <v>0</v>
      </c>
      <c r="E20" s="14">
        <v>0</v>
      </c>
      <c r="F20" s="14">
        <v>0</v>
      </c>
    </row>
    <row r="21" spans="1:6" x14ac:dyDescent="0.25">
      <c r="A21" s="18" t="s">
        <v>336</v>
      </c>
      <c r="B21" s="14">
        <v>0</v>
      </c>
      <c r="C21" s="14">
        <v>1</v>
      </c>
      <c r="D21" s="14">
        <v>0</v>
      </c>
      <c r="E21" s="14">
        <v>0</v>
      </c>
      <c r="F21" s="14">
        <v>0</v>
      </c>
    </row>
    <row r="22" spans="1:6" x14ac:dyDescent="0.25">
      <c r="A22" s="18" t="s">
        <v>339</v>
      </c>
      <c r="B22" s="14">
        <v>5</v>
      </c>
      <c r="C22" s="14">
        <v>6</v>
      </c>
      <c r="D22" s="14">
        <v>3</v>
      </c>
      <c r="E22" s="14">
        <v>6</v>
      </c>
      <c r="F22" s="14">
        <v>9</v>
      </c>
    </row>
    <row r="23" spans="1:6" x14ac:dyDescent="0.25">
      <c r="A23" s="18" t="s">
        <v>329</v>
      </c>
      <c r="B23" s="14">
        <v>19</v>
      </c>
      <c r="C23" s="14">
        <v>20</v>
      </c>
      <c r="D23" s="14">
        <v>12</v>
      </c>
      <c r="E23" s="14">
        <v>20</v>
      </c>
      <c r="F23" s="14">
        <v>20</v>
      </c>
    </row>
    <row r="24" spans="1:6" x14ac:dyDescent="0.25">
      <c r="A24" s="18" t="s">
        <v>335</v>
      </c>
      <c r="B24" s="14">
        <v>1</v>
      </c>
      <c r="C24" s="14">
        <v>0</v>
      </c>
      <c r="D24" s="14">
        <v>2</v>
      </c>
      <c r="E24" s="14">
        <v>3</v>
      </c>
      <c r="F24" s="14">
        <v>1</v>
      </c>
    </row>
    <row r="25" spans="1:6" x14ac:dyDescent="0.25">
      <c r="A25" s="18" t="s">
        <v>331</v>
      </c>
      <c r="B25" s="14">
        <v>6</v>
      </c>
      <c r="C25" s="14">
        <v>22</v>
      </c>
      <c r="D25" s="14">
        <v>13</v>
      </c>
      <c r="E25" s="14">
        <v>11</v>
      </c>
      <c r="F25" s="14">
        <v>18</v>
      </c>
    </row>
    <row r="26" spans="1:6" x14ac:dyDescent="0.25">
      <c r="A26" s="18" t="s">
        <v>332</v>
      </c>
      <c r="B26" s="14">
        <v>4</v>
      </c>
      <c r="C26" s="14">
        <v>9</v>
      </c>
      <c r="D26" s="14">
        <v>5</v>
      </c>
      <c r="E26" s="14">
        <v>5</v>
      </c>
      <c r="F26" s="14">
        <v>3</v>
      </c>
    </row>
    <row r="27" spans="1:6" x14ac:dyDescent="0.25">
      <c r="A27" s="18" t="s">
        <v>334</v>
      </c>
      <c r="B27" s="14">
        <v>1</v>
      </c>
      <c r="C27" s="14">
        <v>1</v>
      </c>
      <c r="D27" s="14">
        <v>1</v>
      </c>
      <c r="E27" s="14">
        <v>0</v>
      </c>
      <c r="F27" s="14">
        <v>3</v>
      </c>
    </row>
    <row r="28" spans="1:6" x14ac:dyDescent="0.25">
      <c r="A28" s="18" t="s">
        <v>330</v>
      </c>
      <c r="B28" s="14">
        <v>8</v>
      </c>
      <c r="C28" s="14">
        <v>14</v>
      </c>
      <c r="D28" s="14">
        <v>17</v>
      </c>
      <c r="E28" s="14">
        <v>13</v>
      </c>
      <c r="F28" s="14">
        <v>14</v>
      </c>
    </row>
    <row r="29" spans="1:6" x14ac:dyDescent="0.25">
      <c r="A29" s="18" t="s">
        <v>333</v>
      </c>
      <c r="B29" s="14">
        <v>11</v>
      </c>
      <c r="C29" s="14">
        <v>9</v>
      </c>
      <c r="D29" s="14">
        <v>13</v>
      </c>
      <c r="E29" s="14">
        <v>10</v>
      </c>
      <c r="F29" s="14">
        <v>15</v>
      </c>
    </row>
    <row r="30" spans="1:6" x14ac:dyDescent="0.25">
      <c r="A30" s="15" t="s">
        <v>137</v>
      </c>
      <c r="B30" s="14">
        <v>161</v>
      </c>
      <c r="C30" s="14">
        <v>207</v>
      </c>
      <c r="D30" s="14">
        <v>195</v>
      </c>
      <c r="E30" s="14">
        <v>182</v>
      </c>
      <c r="F30" s="14">
        <v>206</v>
      </c>
    </row>
  </sheetData>
  <hyperlinks>
    <hyperlink ref="A2" location="'Cover page'!A1" display="Return to Cover page" xr:uid="{64F65F8F-55BC-49D6-9773-D0BCEA06C396}"/>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97AF0-838A-45E8-9813-88EDCA68708B}">
  <dimension ref="A1:K18"/>
  <sheetViews>
    <sheetView zoomScale="85" zoomScaleNormal="85" workbookViewId="0">
      <selection activeCell="B2" sqref="B2"/>
    </sheetView>
  </sheetViews>
  <sheetFormatPr defaultRowHeight="15" x14ac:dyDescent="0.25"/>
  <cols>
    <col min="1" max="1" width="24.8554687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page'!$A$49</f>
        <v>Table 9.1. Fatalities involving vehicles (count) by Deceased's vehicle type, 10 years (calendar) to 2025</v>
      </c>
    </row>
    <row r="2" spans="1:11" ht="15.75" thickTop="1" x14ac:dyDescent="0.25">
      <c r="A2" s="11" t="s">
        <v>18</v>
      </c>
    </row>
    <row r="3" spans="1:11" hidden="1" x14ac:dyDescent="0.25">
      <c r="A3" s="1" t="s">
        <v>19</v>
      </c>
      <c r="B3" t="s" vm="1">
        <v>20</v>
      </c>
    </row>
    <row r="4" spans="1:11" hidden="1" x14ac:dyDescent="0.25">
      <c r="A4" s="1" t="s">
        <v>341</v>
      </c>
      <c r="B4" t="s" vm="5">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342</v>
      </c>
      <c r="B8" s="14">
        <v>10</v>
      </c>
      <c r="C8" s="14">
        <v>16</v>
      </c>
      <c r="D8" s="14">
        <v>14</v>
      </c>
      <c r="E8" s="14">
        <v>9</v>
      </c>
      <c r="F8" s="14">
        <v>14</v>
      </c>
      <c r="G8" s="14">
        <v>8</v>
      </c>
      <c r="H8" s="14">
        <v>17</v>
      </c>
      <c r="I8" s="14">
        <v>9</v>
      </c>
      <c r="J8" s="14">
        <v>9</v>
      </c>
      <c r="K8" s="14">
        <v>9</v>
      </c>
    </row>
    <row r="9" spans="1:11" x14ac:dyDescent="0.25">
      <c r="A9" s="17" t="s">
        <v>343</v>
      </c>
      <c r="B9" s="14">
        <v>7</v>
      </c>
      <c r="C9" s="14">
        <v>13</v>
      </c>
      <c r="D9" s="14">
        <v>5</v>
      </c>
      <c r="E9" s="14">
        <v>8</v>
      </c>
      <c r="F9" s="14">
        <v>16</v>
      </c>
      <c r="G9" s="14">
        <v>5</v>
      </c>
      <c r="H9" s="14">
        <v>18</v>
      </c>
      <c r="I9" s="14">
        <v>15</v>
      </c>
      <c r="J9" s="14">
        <v>6</v>
      </c>
      <c r="K9" s="14">
        <v>12</v>
      </c>
    </row>
    <row r="10" spans="1:11" x14ac:dyDescent="0.25">
      <c r="A10" s="17" t="s">
        <v>344</v>
      </c>
      <c r="B10" s="14">
        <v>46</v>
      </c>
      <c r="C10" s="14">
        <v>46</v>
      </c>
      <c r="D10" s="14">
        <v>43</v>
      </c>
      <c r="E10" s="14">
        <v>66</v>
      </c>
      <c r="F10" s="14">
        <v>60</v>
      </c>
      <c r="G10" s="14">
        <v>60</v>
      </c>
      <c r="H10" s="14">
        <v>55</v>
      </c>
      <c r="I10" s="14">
        <v>63</v>
      </c>
      <c r="J10" s="14">
        <v>57</v>
      </c>
      <c r="K10" s="14">
        <v>60</v>
      </c>
    </row>
    <row r="11" spans="1:11" x14ac:dyDescent="0.25">
      <c r="A11" s="17" t="s">
        <v>345</v>
      </c>
      <c r="B11" s="14">
        <v>4</v>
      </c>
      <c r="C11" s="14">
        <v>5</v>
      </c>
      <c r="D11" s="14">
        <v>12</v>
      </c>
      <c r="E11" s="14">
        <v>19</v>
      </c>
      <c r="F11" s="14">
        <v>13</v>
      </c>
      <c r="G11" s="14">
        <v>16</v>
      </c>
      <c r="H11" s="14">
        <v>18</v>
      </c>
      <c r="I11" s="14">
        <v>6</v>
      </c>
      <c r="J11" s="14">
        <v>10</v>
      </c>
      <c r="K11" s="14">
        <v>10</v>
      </c>
    </row>
    <row r="12" spans="1:11" x14ac:dyDescent="0.25">
      <c r="A12" s="17" t="s">
        <v>346</v>
      </c>
      <c r="B12" s="14">
        <v>24</v>
      </c>
      <c r="C12" s="14">
        <v>15</v>
      </c>
      <c r="D12" s="14">
        <v>7</v>
      </c>
      <c r="E12" s="14">
        <v>21</v>
      </c>
      <c r="F12" s="14">
        <v>14</v>
      </c>
      <c r="G12" s="14">
        <v>16</v>
      </c>
      <c r="H12" s="14">
        <v>24</v>
      </c>
      <c r="I12" s="14">
        <v>20</v>
      </c>
      <c r="J12" s="14">
        <v>16</v>
      </c>
      <c r="K12" s="14">
        <v>18</v>
      </c>
    </row>
    <row r="13" spans="1:11" x14ac:dyDescent="0.25">
      <c r="A13" s="17" t="s">
        <v>347</v>
      </c>
      <c r="B13" s="14">
        <v>1</v>
      </c>
      <c r="C13" s="14">
        <v>3</v>
      </c>
      <c r="D13" s="14">
        <v>2</v>
      </c>
      <c r="E13" s="14">
        <v>7</v>
      </c>
      <c r="F13" s="14">
        <v>7</v>
      </c>
      <c r="G13" s="14">
        <v>0</v>
      </c>
      <c r="H13" s="14">
        <v>1</v>
      </c>
      <c r="I13" s="14">
        <v>2</v>
      </c>
      <c r="J13" s="14">
        <v>3</v>
      </c>
      <c r="K13" s="14">
        <v>1</v>
      </c>
    </row>
    <row r="14" spans="1:11" x14ac:dyDescent="0.25">
      <c r="A14" s="17" t="s">
        <v>348</v>
      </c>
      <c r="B14" s="14">
        <v>5</v>
      </c>
      <c r="C14" s="14">
        <v>7</v>
      </c>
      <c r="D14" s="14">
        <v>2</v>
      </c>
      <c r="E14" s="14">
        <v>4</v>
      </c>
      <c r="F14" s="14">
        <v>4</v>
      </c>
      <c r="G14" s="14">
        <v>3</v>
      </c>
      <c r="H14" s="14">
        <v>1</v>
      </c>
      <c r="I14" s="14">
        <v>0</v>
      </c>
      <c r="J14" s="14">
        <v>0</v>
      </c>
      <c r="K14" s="14">
        <v>3</v>
      </c>
    </row>
    <row r="15" spans="1:11" x14ac:dyDescent="0.25">
      <c r="A15" s="17" t="s">
        <v>349</v>
      </c>
      <c r="B15" s="14">
        <v>6</v>
      </c>
      <c r="C15" s="14">
        <v>12</v>
      </c>
      <c r="D15" s="14">
        <v>3</v>
      </c>
      <c r="E15" s="14">
        <v>6</v>
      </c>
      <c r="F15" s="14">
        <v>20</v>
      </c>
      <c r="G15" s="14">
        <v>10</v>
      </c>
      <c r="H15" s="14">
        <v>10</v>
      </c>
      <c r="I15" s="14">
        <v>10</v>
      </c>
      <c r="J15" s="14">
        <v>15</v>
      </c>
      <c r="K15" s="14">
        <v>9</v>
      </c>
    </row>
    <row r="16" spans="1:11" x14ac:dyDescent="0.25">
      <c r="A16" s="17" t="s">
        <v>350</v>
      </c>
      <c r="B16" s="14">
        <v>1</v>
      </c>
      <c r="C16" s="14">
        <v>1</v>
      </c>
      <c r="D16" s="14">
        <v>0</v>
      </c>
      <c r="E16" s="14">
        <v>0</v>
      </c>
      <c r="F16" s="14">
        <v>0</v>
      </c>
      <c r="G16" s="14">
        <v>0</v>
      </c>
      <c r="H16" s="14">
        <v>0</v>
      </c>
      <c r="I16" s="14">
        <v>0</v>
      </c>
      <c r="J16" s="14">
        <v>3</v>
      </c>
      <c r="K16" s="14">
        <v>2</v>
      </c>
    </row>
    <row r="17" spans="1:11" x14ac:dyDescent="0.25">
      <c r="A17" s="17" t="s">
        <v>351</v>
      </c>
      <c r="B17" s="14">
        <v>0</v>
      </c>
      <c r="C17" s="14">
        <v>0</v>
      </c>
      <c r="D17" s="14">
        <v>0</v>
      </c>
      <c r="E17" s="14">
        <v>0</v>
      </c>
      <c r="F17" s="14">
        <v>0</v>
      </c>
      <c r="G17" s="14">
        <v>0</v>
      </c>
      <c r="H17" s="14">
        <v>0</v>
      </c>
      <c r="I17" s="14">
        <v>12</v>
      </c>
      <c r="J17" s="14">
        <v>10</v>
      </c>
      <c r="K17" s="14">
        <v>13</v>
      </c>
    </row>
    <row r="18" spans="1:11" x14ac:dyDescent="0.25">
      <c r="A18" s="15" t="s">
        <v>137</v>
      </c>
      <c r="B18" s="14">
        <v>104</v>
      </c>
      <c r="C18" s="14">
        <v>118</v>
      </c>
      <c r="D18" s="14">
        <v>88</v>
      </c>
      <c r="E18" s="14">
        <v>140</v>
      </c>
      <c r="F18" s="14">
        <v>148</v>
      </c>
      <c r="G18" s="14">
        <v>118</v>
      </c>
      <c r="H18" s="14">
        <v>144</v>
      </c>
      <c r="I18" s="14">
        <v>137</v>
      </c>
      <c r="J18" s="14">
        <v>129</v>
      </c>
      <c r="K18" s="14">
        <v>137</v>
      </c>
    </row>
  </sheetData>
  <hyperlinks>
    <hyperlink ref="A2" location="'Cover page'!A1" display="Return to Cover page" xr:uid="{ADE395D7-A4BF-46D7-9853-58A7AE960DC4}"/>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714AE-CBC9-45C3-9C4A-AD610904F923}">
  <dimension ref="A1:K18"/>
  <sheetViews>
    <sheetView zoomScale="85" zoomScaleNormal="85" workbookViewId="0">
      <selection activeCell="B2" sqref="B2"/>
    </sheetView>
  </sheetViews>
  <sheetFormatPr defaultRowHeight="15" x14ac:dyDescent="0.25"/>
  <cols>
    <col min="1" max="1" width="24.710937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page'!$A$50</f>
        <v>Table 9.2. Fatalities involving vehicles (count) by Deceased's vehicle type, 10 years (financial) to 2024-25</v>
      </c>
    </row>
    <row r="2" spans="1:11" ht="15.75" thickTop="1" x14ac:dyDescent="0.25">
      <c r="A2" s="11" t="s">
        <v>18</v>
      </c>
    </row>
    <row r="3" spans="1:11" hidden="1" x14ac:dyDescent="0.25">
      <c r="A3" s="1" t="s">
        <v>140</v>
      </c>
      <c r="B3" t="s" vm="2">
        <v>20</v>
      </c>
    </row>
    <row r="4" spans="1:11" hidden="1" x14ac:dyDescent="0.25">
      <c r="A4" s="1" t="s">
        <v>341</v>
      </c>
      <c r="B4" t="s" vm="5">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342</v>
      </c>
      <c r="B8" s="13">
        <v>12</v>
      </c>
      <c r="C8" s="13">
        <v>9</v>
      </c>
      <c r="D8" s="13">
        <v>16</v>
      </c>
      <c r="E8" s="13">
        <v>12</v>
      </c>
      <c r="F8" s="13">
        <v>11</v>
      </c>
      <c r="G8" s="13">
        <v>12</v>
      </c>
      <c r="H8" s="13">
        <v>11</v>
      </c>
      <c r="I8" s="13">
        <v>13</v>
      </c>
      <c r="J8" s="13">
        <v>9</v>
      </c>
      <c r="K8" s="13">
        <v>7</v>
      </c>
    </row>
    <row r="9" spans="1:11" x14ac:dyDescent="0.25">
      <c r="A9" s="17" t="s">
        <v>343</v>
      </c>
      <c r="B9" s="13">
        <v>5</v>
      </c>
      <c r="C9" s="13">
        <v>10</v>
      </c>
      <c r="D9" s="13">
        <v>9</v>
      </c>
      <c r="E9" s="13">
        <v>9</v>
      </c>
      <c r="F9" s="13">
        <v>14</v>
      </c>
      <c r="G9" s="13">
        <v>8</v>
      </c>
      <c r="H9" s="13">
        <v>12</v>
      </c>
      <c r="I9" s="13">
        <v>11</v>
      </c>
      <c r="J9" s="13">
        <v>13</v>
      </c>
      <c r="K9" s="13">
        <v>7</v>
      </c>
    </row>
    <row r="10" spans="1:11" x14ac:dyDescent="0.25">
      <c r="A10" s="17" t="s">
        <v>344</v>
      </c>
      <c r="B10" s="13">
        <v>49</v>
      </c>
      <c r="C10" s="13">
        <v>48</v>
      </c>
      <c r="D10" s="13">
        <v>41</v>
      </c>
      <c r="E10" s="13">
        <v>60</v>
      </c>
      <c r="F10" s="13">
        <v>62</v>
      </c>
      <c r="G10" s="13">
        <v>47</v>
      </c>
      <c r="H10" s="13">
        <v>67</v>
      </c>
      <c r="I10" s="13">
        <v>60</v>
      </c>
      <c r="J10" s="13">
        <v>56</v>
      </c>
      <c r="K10" s="13">
        <v>64</v>
      </c>
    </row>
    <row r="11" spans="1:11" x14ac:dyDescent="0.25">
      <c r="A11" s="17" t="s">
        <v>345</v>
      </c>
      <c r="B11" s="13">
        <v>8</v>
      </c>
      <c r="C11" s="13">
        <v>4</v>
      </c>
      <c r="D11" s="13">
        <v>10</v>
      </c>
      <c r="E11" s="13">
        <v>15</v>
      </c>
      <c r="F11" s="13">
        <v>15</v>
      </c>
      <c r="G11" s="13">
        <v>13</v>
      </c>
      <c r="H11" s="13">
        <v>20</v>
      </c>
      <c r="I11" s="13">
        <v>13</v>
      </c>
      <c r="J11" s="13">
        <v>6</v>
      </c>
      <c r="K11" s="13">
        <v>8</v>
      </c>
    </row>
    <row r="12" spans="1:11" x14ac:dyDescent="0.25">
      <c r="A12" s="17" t="s">
        <v>346</v>
      </c>
      <c r="B12" s="13">
        <v>22</v>
      </c>
      <c r="C12" s="13">
        <v>26</v>
      </c>
      <c r="D12" s="13">
        <v>8</v>
      </c>
      <c r="E12" s="13">
        <v>13</v>
      </c>
      <c r="F12" s="13">
        <v>20</v>
      </c>
      <c r="G12" s="13">
        <v>13</v>
      </c>
      <c r="H12" s="13">
        <v>24</v>
      </c>
      <c r="I12" s="13">
        <v>20</v>
      </c>
      <c r="J12" s="13">
        <v>15</v>
      </c>
      <c r="K12" s="13">
        <v>22</v>
      </c>
    </row>
    <row r="13" spans="1:11" x14ac:dyDescent="0.25">
      <c r="A13" s="17" t="s">
        <v>347</v>
      </c>
      <c r="B13" s="13">
        <v>2</v>
      </c>
      <c r="C13" s="13">
        <v>0</v>
      </c>
      <c r="D13" s="13">
        <v>5</v>
      </c>
      <c r="E13" s="13">
        <v>4</v>
      </c>
      <c r="F13" s="13">
        <v>3</v>
      </c>
      <c r="G13" s="13">
        <v>7</v>
      </c>
      <c r="H13" s="13">
        <v>0</v>
      </c>
      <c r="I13" s="13">
        <v>1</v>
      </c>
      <c r="J13" s="13">
        <v>4</v>
      </c>
      <c r="K13" s="13">
        <v>1</v>
      </c>
    </row>
    <row r="14" spans="1:11" x14ac:dyDescent="0.25">
      <c r="A14" s="17" t="s">
        <v>348</v>
      </c>
      <c r="B14" s="13">
        <v>6</v>
      </c>
      <c r="C14" s="13">
        <v>3</v>
      </c>
      <c r="D14" s="13">
        <v>6</v>
      </c>
      <c r="E14" s="13">
        <v>6</v>
      </c>
      <c r="F14" s="13">
        <v>2</v>
      </c>
      <c r="G14" s="13">
        <v>2</v>
      </c>
      <c r="H14" s="13">
        <v>4</v>
      </c>
      <c r="I14" s="13">
        <v>0</v>
      </c>
      <c r="J14" s="13">
        <v>0</v>
      </c>
      <c r="K14" s="13">
        <v>0</v>
      </c>
    </row>
    <row r="15" spans="1:11" x14ac:dyDescent="0.25">
      <c r="A15" s="17" t="s">
        <v>349</v>
      </c>
      <c r="B15" s="13">
        <v>7</v>
      </c>
      <c r="C15" s="13">
        <v>9</v>
      </c>
      <c r="D15" s="13">
        <v>6</v>
      </c>
      <c r="E15" s="13">
        <v>5</v>
      </c>
      <c r="F15" s="13">
        <v>14</v>
      </c>
      <c r="G15" s="13">
        <v>13</v>
      </c>
      <c r="H15" s="13">
        <v>12</v>
      </c>
      <c r="I15" s="13">
        <v>10</v>
      </c>
      <c r="J15" s="13">
        <v>9</v>
      </c>
      <c r="K15" s="13">
        <v>16</v>
      </c>
    </row>
    <row r="16" spans="1:11" x14ac:dyDescent="0.25">
      <c r="A16" s="17" t="s">
        <v>350</v>
      </c>
      <c r="B16" s="13">
        <v>5</v>
      </c>
      <c r="C16" s="13">
        <v>1</v>
      </c>
      <c r="D16" s="13">
        <v>1</v>
      </c>
      <c r="E16" s="13">
        <v>0</v>
      </c>
      <c r="F16" s="13">
        <v>0</v>
      </c>
      <c r="G16" s="13">
        <v>0</v>
      </c>
      <c r="H16" s="13">
        <v>0</v>
      </c>
      <c r="I16" s="13">
        <v>0</v>
      </c>
      <c r="J16" s="13">
        <v>1</v>
      </c>
      <c r="K16" s="13">
        <v>4</v>
      </c>
    </row>
    <row r="17" spans="1:11" x14ac:dyDescent="0.25">
      <c r="A17" s="17" t="s">
        <v>351</v>
      </c>
      <c r="B17" s="13">
        <v>0</v>
      </c>
      <c r="C17" s="13">
        <v>0</v>
      </c>
      <c r="D17" s="13">
        <v>0</v>
      </c>
      <c r="E17" s="13">
        <v>0</v>
      </c>
      <c r="F17" s="13">
        <v>0</v>
      </c>
      <c r="G17" s="13">
        <v>0</v>
      </c>
      <c r="H17" s="13">
        <v>0</v>
      </c>
      <c r="I17" s="13">
        <v>5</v>
      </c>
      <c r="J17" s="13">
        <v>11</v>
      </c>
      <c r="K17" s="13">
        <v>12</v>
      </c>
    </row>
    <row r="18" spans="1:11" x14ac:dyDescent="0.25">
      <c r="A18" s="15" t="s">
        <v>137</v>
      </c>
      <c r="B18" s="13">
        <v>116</v>
      </c>
      <c r="C18" s="13">
        <v>110</v>
      </c>
      <c r="D18" s="13">
        <v>102</v>
      </c>
      <c r="E18" s="13">
        <v>124</v>
      </c>
      <c r="F18" s="13">
        <v>141</v>
      </c>
      <c r="G18" s="13">
        <v>115</v>
      </c>
      <c r="H18" s="13">
        <v>150</v>
      </c>
      <c r="I18" s="13">
        <v>133</v>
      </c>
      <c r="J18" s="13">
        <v>124</v>
      </c>
      <c r="K18" s="13">
        <v>141</v>
      </c>
    </row>
  </sheetData>
  <hyperlinks>
    <hyperlink ref="A2" location="'Cover page'!A1" display="Return to Cover page" xr:uid="{39F9E6C9-8D10-4BD1-BCF5-A064B4D4A366}"/>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AFFB9-08FF-4E4F-9240-4689EAD4480A}">
  <dimension ref="A1:K32"/>
  <sheetViews>
    <sheetView zoomScale="85" zoomScaleNormal="85" workbookViewId="0">
      <selection activeCell="B2" sqref="B2"/>
    </sheetView>
  </sheetViews>
  <sheetFormatPr defaultRowHeight="15" x14ac:dyDescent="0.25"/>
  <cols>
    <col min="1" max="1" width="46.42578125" bestFit="1" customWidth="1"/>
    <col min="2" max="2" width="8" bestFit="1" customWidth="1"/>
    <col min="3" max="11" width="5.140625" bestFit="1" customWidth="1"/>
    <col min="12" max="12" width="5" bestFit="1" customWidth="1"/>
    <col min="13" max="22" width="16.85546875" bestFit="1" customWidth="1"/>
    <col min="24" max="24" width="11.28515625" bestFit="1" customWidth="1"/>
  </cols>
  <sheetData>
    <row r="1" spans="1:11" ht="18" thickBot="1" x14ac:dyDescent="0.35">
      <c r="A1" s="10" t="str">
        <f>'Cover page'!$A$51</f>
        <v>Table 9.3. Fatalities involving vehicles (count) by Deceased's activity type, 10 years (calendar) to 2025</v>
      </c>
    </row>
    <row r="2" spans="1:11" ht="15.75" thickTop="1" x14ac:dyDescent="0.25">
      <c r="A2" s="11" t="s">
        <v>18</v>
      </c>
    </row>
    <row r="3" spans="1:11" hidden="1" x14ac:dyDescent="0.25">
      <c r="A3" s="1" t="s">
        <v>19</v>
      </c>
      <c r="B3" t="s" vm="1">
        <v>20</v>
      </c>
    </row>
    <row r="4" spans="1:11" hidden="1" x14ac:dyDescent="0.25">
      <c r="A4" s="1" t="s">
        <v>341</v>
      </c>
      <c r="B4" t="s" vm="5">
        <v>20</v>
      </c>
    </row>
    <row r="5" spans="1:11" hidden="1" x14ac:dyDescent="0.25"/>
    <row r="6" spans="1:11" x14ac:dyDescent="0.25">
      <c r="A6" s="1" t="s">
        <v>23</v>
      </c>
    </row>
    <row r="7" spans="1:11" x14ac:dyDescent="0.25">
      <c r="B7" t="s">
        <v>24</v>
      </c>
      <c r="C7" t="s">
        <v>25</v>
      </c>
      <c r="D7" t="s">
        <v>26</v>
      </c>
      <c r="E7" t="s">
        <v>27</v>
      </c>
      <c r="F7" t="s">
        <v>28</v>
      </c>
      <c r="G7" t="s">
        <v>29</v>
      </c>
      <c r="H7" t="s">
        <v>30</v>
      </c>
      <c r="I7" t="s">
        <v>31</v>
      </c>
      <c r="J7" t="s">
        <v>375</v>
      </c>
      <c r="K7" t="s">
        <v>378</v>
      </c>
    </row>
    <row r="8" spans="1:11" x14ac:dyDescent="0.25">
      <c r="A8" s="17" t="s">
        <v>352</v>
      </c>
      <c r="B8" s="14">
        <v>0</v>
      </c>
      <c r="C8" s="14">
        <v>1</v>
      </c>
      <c r="D8" s="14">
        <v>0</v>
      </c>
      <c r="E8" s="14">
        <v>1</v>
      </c>
      <c r="F8" s="14">
        <v>4</v>
      </c>
      <c r="G8" s="14">
        <v>0</v>
      </c>
      <c r="H8" s="14">
        <v>0</v>
      </c>
      <c r="I8" s="14">
        <v>2</v>
      </c>
      <c r="J8" s="14">
        <v>5</v>
      </c>
      <c r="K8" s="14">
        <v>2</v>
      </c>
    </row>
    <row r="9" spans="1:11" x14ac:dyDescent="0.25">
      <c r="A9" s="17" t="s">
        <v>353</v>
      </c>
      <c r="B9" s="14">
        <v>0</v>
      </c>
      <c r="C9" s="14">
        <v>0</v>
      </c>
      <c r="D9" s="14">
        <v>0</v>
      </c>
      <c r="E9" s="14">
        <v>0</v>
      </c>
      <c r="F9" s="14">
        <v>0</v>
      </c>
      <c r="G9" s="14">
        <v>1</v>
      </c>
      <c r="H9" s="14">
        <v>0</v>
      </c>
      <c r="I9" s="14">
        <v>1</v>
      </c>
      <c r="J9" s="14">
        <v>1</v>
      </c>
      <c r="K9" s="14">
        <v>3</v>
      </c>
    </row>
    <row r="10" spans="1:11" x14ac:dyDescent="0.25">
      <c r="A10" s="17" t="s">
        <v>354</v>
      </c>
      <c r="B10" s="14">
        <v>3</v>
      </c>
      <c r="C10" s="14">
        <v>1</v>
      </c>
      <c r="D10" s="14">
        <v>0</v>
      </c>
      <c r="E10" s="14">
        <v>1</v>
      </c>
      <c r="F10" s="14">
        <v>6</v>
      </c>
      <c r="G10" s="14">
        <v>2</v>
      </c>
      <c r="H10" s="14">
        <v>5</v>
      </c>
      <c r="I10" s="14">
        <v>1</v>
      </c>
      <c r="J10" s="14">
        <v>6</v>
      </c>
      <c r="K10" s="14">
        <v>3</v>
      </c>
    </row>
    <row r="11" spans="1:11" x14ac:dyDescent="0.25">
      <c r="A11" s="17" t="s">
        <v>355</v>
      </c>
      <c r="B11" s="14">
        <v>74</v>
      </c>
      <c r="C11" s="14">
        <v>70</v>
      </c>
      <c r="D11" s="14">
        <v>49</v>
      </c>
      <c r="E11" s="14">
        <v>89</v>
      </c>
      <c r="F11" s="14">
        <v>56</v>
      </c>
      <c r="G11" s="14">
        <v>51</v>
      </c>
      <c r="H11" s="14">
        <v>76</v>
      </c>
      <c r="I11" s="14">
        <v>60</v>
      </c>
      <c r="J11" s="14">
        <v>55</v>
      </c>
      <c r="K11" s="14">
        <v>68</v>
      </c>
    </row>
    <row r="12" spans="1:11" x14ac:dyDescent="0.25">
      <c r="A12" s="17" t="s">
        <v>356</v>
      </c>
      <c r="B12" s="14">
        <v>1</v>
      </c>
      <c r="C12" s="14">
        <v>3</v>
      </c>
      <c r="D12" s="14">
        <v>4</v>
      </c>
      <c r="E12" s="14">
        <v>1</v>
      </c>
      <c r="F12" s="14">
        <v>4</v>
      </c>
      <c r="G12" s="14">
        <v>3</v>
      </c>
      <c r="H12" s="14">
        <v>2</v>
      </c>
      <c r="I12" s="14">
        <v>4</v>
      </c>
      <c r="J12" s="14">
        <v>2</v>
      </c>
      <c r="K12" s="14">
        <v>1</v>
      </c>
    </row>
    <row r="13" spans="1:11" x14ac:dyDescent="0.25">
      <c r="A13" s="17" t="s">
        <v>357</v>
      </c>
      <c r="B13" s="14">
        <v>5</v>
      </c>
      <c r="C13" s="14">
        <v>6</v>
      </c>
      <c r="D13" s="14">
        <v>0</v>
      </c>
      <c r="E13" s="14">
        <v>0</v>
      </c>
      <c r="F13" s="14">
        <v>2</v>
      </c>
      <c r="G13" s="14">
        <v>2</v>
      </c>
      <c r="H13" s="14">
        <v>0</v>
      </c>
      <c r="I13" s="14">
        <v>0</v>
      </c>
      <c r="J13" s="14">
        <v>0</v>
      </c>
      <c r="K13" s="14">
        <v>2</v>
      </c>
    </row>
    <row r="14" spans="1:11" x14ac:dyDescent="0.25">
      <c r="A14" s="17" t="s">
        <v>358</v>
      </c>
      <c r="B14" s="14">
        <v>0</v>
      </c>
      <c r="C14" s="14">
        <v>0</v>
      </c>
      <c r="D14" s="14">
        <v>0</v>
      </c>
      <c r="E14" s="14">
        <v>0</v>
      </c>
      <c r="F14" s="14">
        <v>0</v>
      </c>
      <c r="G14" s="14">
        <v>0</v>
      </c>
      <c r="H14" s="14">
        <v>1</v>
      </c>
      <c r="I14" s="14">
        <v>2</v>
      </c>
      <c r="J14" s="14">
        <v>1</v>
      </c>
      <c r="K14" s="14">
        <v>0</v>
      </c>
    </row>
    <row r="15" spans="1:11" x14ac:dyDescent="0.25">
      <c r="A15" s="17" t="s">
        <v>359</v>
      </c>
      <c r="B15" s="14">
        <v>3</v>
      </c>
      <c r="C15" s="14">
        <v>4</v>
      </c>
      <c r="D15" s="14">
        <v>5</v>
      </c>
      <c r="E15" s="14">
        <v>12</v>
      </c>
      <c r="F15" s="14">
        <v>11</v>
      </c>
      <c r="G15" s="14">
        <v>5</v>
      </c>
      <c r="H15" s="14">
        <v>6</v>
      </c>
      <c r="I15" s="14">
        <v>7</v>
      </c>
      <c r="J15" s="14">
        <v>9</v>
      </c>
      <c r="K15" s="14">
        <v>13</v>
      </c>
    </row>
    <row r="16" spans="1:11" x14ac:dyDescent="0.25">
      <c r="A16" s="17" t="s">
        <v>360</v>
      </c>
      <c r="B16" s="14">
        <v>0</v>
      </c>
      <c r="C16" s="14">
        <v>0</v>
      </c>
      <c r="D16" s="14">
        <v>0</v>
      </c>
      <c r="E16" s="14">
        <v>0</v>
      </c>
      <c r="F16" s="14">
        <v>0</v>
      </c>
      <c r="G16" s="14">
        <v>1</v>
      </c>
      <c r="H16" s="14">
        <v>2</v>
      </c>
      <c r="I16" s="14">
        <v>3</v>
      </c>
      <c r="J16" s="14">
        <v>1</v>
      </c>
      <c r="K16" s="14">
        <v>1</v>
      </c>
    </row>
    <row r="17" spans="1:11" x14ac:dyDescent="0.25">
      <c r="A17" s="17" t="s">
        <v>361</v>
      </c>
      <c r="B17" s="14">
        <v>0</v>
      </c>
      <c r="C17" s="14">
        <v>3</v>
      </c>
      <c r="D17" s="14">
        <v>0</v>
      </c>
      <c r="E17" s="14">
        <v>4</v>
      </c>
      <c r="F17" s="14">
        <v>2</v>
      </c>
      <c r="G17" s="14">
        <v>4</v>
      </c>
      <c r="H17" s="14">
        <v>6</v>
      </c>
      <c r="I17" s="14">
        <v>6</v>
      </c>
      <c r="J17" s="14">
        <v>10</v>
      </c>
      <c r="K17" s="14">
        <v>4</v>
      </c>
    </row>
    <row r="18" spans="1:11" x14ac:dyDescent="0.25">
      <c r="A18" s="17" t="s">
        <v>362</v>
      </c>
      <c r="B18" s="14">
        <v>0</v>
      </c>
      <c r="C18" s="14">
        <v>0</v>
      </c>
      <c r="D18" s="14">
        <v>0</v>
      </c>
      <c r="E18" s="14">
        <v>0</v>
      </c>
      <c r="F18" s="14">
        <v>0</v>
      </c>
      <c r="G18" s="14">
        <v>1</v>
      </c>
      <c r="H18" s="14">
        <v>0</v>
      </c>
      <c r="I18" s="14">
        <v>8</v>
      </c>
      <c r="J18" s="14">
        <v>5</v>
      </c>
      <c r="K18" s="14">
        <v>8</v>
      </c>
    </row>
    <row r="19" spans="1:11" x14ac:dyDescent="0.25">
      <c r="A19" s="17" t="s">
        <v>363</v>
      </c>
      <c r="B19" s="14">
        <v>3</v>
      </c>
      <c r="C19" s="14">
        <v>9</v>
      </c>
      <c r="D19" s="14">
        <v>5</v>
      </c>
      <c r="E19" s="14">
        <v>12</v>
      </c>
      <c r="F19" s="14">
        <v>11</v>
      </c>
      <c r="G19" s="14">
        <v>9</v>
      </c>
      <c r="H19" s="14">
        <v>9</v>
      </c>
      <c r="I19" s="14">
        <v>1</v>
      </c>
      <c r="J19" s="14">
        <v>0</v>
      </c>
      <c r="K19" s="14">
        <v>0</v>
      </c>
    </row>
    <row r="20" spans="1:11" x14ac:dyDescent="0.25">
      <c r="A20" s="17" t="s">
        <v>364</v>
      </c>
      <c r="B20" s="14">
        <v>0</v>
      </c>
      <c r="C20" s="14">
        <v>0</v>
      </c>
      <c r="D20" s="14">
        <v>0</v>
      </c>
      <c r="E20" s="14">
        <v>0</v>
      </c>
      <c r="F20" s="14">
        <v>0</v>
      </c>
      <c r="G20" s="14">
        <v>0</v>
      </c>
      <c r="H20" s="14">
        <v>0</v>
      </c>
      <c r="I20" s="14">
        <v>0</v>
      </c>
      <c r="J20" s="14">
        <v>0</v>
      </c>
      <c r="K20" s="14">
        <v>1</v>
      </c>
    </row>
    <row r="21" spans="1:11" x14ac:dyDescent="0.25">
      <c r="A21" s="17" t="s">
        <v>365</v>
      </c>
      <c r="B21" s="14">
        <v>0</v>
      </c>
      <c r="C21" s="14">
        <v>0</v>
      </c>
      <c r="D21" s="14">
        <v>0</v>
      </c>
      <c r="E21" s="14">
        <v>0</v>
      </c>
      <c r="F21" s="14">
        <v>0</v>
      </c>
      <c r="G21" s="14">
        <v>2</v>
      </c>
      <c r="H21" s="14">
        <v>2</v>
      </c>
      <c r="I21" s="14">
        <v>3</v>
      </c>
      <c r="J21" s="14">
        <v>0</v>
      </c>
      <c r="K21" s="14">
        <v>0</v>
      </c>
    </row>
    <row r="22" spans="1:11" x14ac:dyDescent="0.25">
      <c r="A22" s="17" t="s">
        <v>366</v>
      </c>
      <c r="B22" s="14">
        <v>0</v>
      </c>
      <c r="C22" s="14">
        <v>0</v>
      </c>
      <c r="D22" s="14">
        <v>0</v>
      </c>
      <c r="E22" s="14">
        <v>0</v>
      </c>
      <c r="F22" s="14">
        <v>2</v>
      </c>
      <c r="G22" s="14">
        <v>10</v>
      </c>
      <c r="H22" s="14">
        <v>5</v>
      </c>
      <c r="I22" s="14">
        <v>2</v>
      </c>
      <c r="J22" s="14">
        <v>1</v>
      </c>
      <c r="K22" s="14">
        <v>3</v>
      </c>
    </row>
    <row r="23" spans="1:11" x14ac:dyDescent="0.25">
      <c r="A23" s="17" t="s">
        <v>367</v>
      </c>
      <c r="B23" s="14">
        <v>0</v>
      </c>
      <c r="C23" s="14">
        <v>0</v>
      </c>
      <c r="D23" s="14">
        <v>0</v>
      </c>
      <c r="E23" s="14">
        <v>0</v>
      </c>
      <c r="F23" s="14">
        <v>0</v>
      </c>
      <c r="G23" s="14">
        <v>0</v>
      </c>
      <c r="H23" s="14">
        <v>0</v>
      </c>
      <c r="I23" s="14">
        <v>1</v>
      </c>
      <c r="J23" s="14">
        <v>0</v>
      </c>
      <c r="K23" s="14">
        <v>0</v>
      </c>
    </row>
    <row r="24" spans="1:11" x14ac:dyDescent="0.25">
      <c r="A24" s="17" t="s">
        <v>368</v>
      </c>
      <c r="B24" s="14">
        <v>0</v>
      </c>
      <c r="C24" s="14">
        <v>1</v>
      </c>
      <c r="D24" s="14">
        <v>1</v>
      </c>
      <c r="E24" s="14">
        <v>0</v>
      </c>
      <c r="F24" s="14">
        <v>2</v>
      </c>
      <c r="G24" s="14">
        <v>3</v>
      </c>
      <c r="H24" s="14">
        <v>1</v>
      </c>
      <c r="I24" s="14">
        <v>1</v>
      </c>
      <c r="J24" s="14">
        <v>2</v>
      </c>
      <c r="K24" s="14">
        <v>0</v>
      </c>
    </row>
    <row r="25" spans="1:11" x14ac:dyDescent="0.25">
      <c r="A25" s="17" t="s">
        <v>369</v>
      </c>
      <c r="B25" s="14">
        <v>0</v>
      </c>
      <c r="C25" s="14">
        <v>5</v>
      </c>
      <c r="D25" s="14">
        <v>1</v>
      </c>
      <c r="E25" s="14">
        <v>2</v>
      </c>
      <c r="F25" s="14">
        <v>7</v>
      </c>
      <c r="G25" s="14">
        <v>4</v>
      </c>
      <c r="H25" s="14">
        <v>0</v>
      </c>
      <c r="I25" s="14">
        <v>1</v>
      </c>
      <c r="J25" s="14">
        <v>0</v>
      </c>
      <c r="K25" s="14">
        <v>3</v>
      </c>
    </row>
    <row r="26" spans="1:11" x14ac:dyDescent="0.25">
      <c r="A26" s="17" t="s">
        <v>370</v>
      </c>
      <c r="B26" s="14">
        <v>0</v>
      </c>
      <c r="C26" s="14">
        <v>0</v>
      </c>
      <c r="D26" s="14">
        <v>0</v>
      </c>
      <c r="E26" s="14">
        <v>0</v>
      </c>
      <c r="F26" s="14">
        <v>0</v>
      </c>
      <c r="G26" s="14">
        <v>0</v>
      </c>
      <c r="H26" s="14">
        <v>1</v>
      </c>
      <c r="I26" s="14">
        <v>2</v>
      </c>
      <c r="J26" s="14">
        <v>0</v>
      </c>
      <c r="K26" s="14">
        <v>0</v>
      </c>
    </row>
    <row r="27" spans="1:11" x14ac:dyDescent="0.25">
      <c r="A27" s="17" t="s">
        <v>371</v>
      </c>
      <c r="B27" s="14">
        <v>6</v>
      </c>
      <c r="C27" s="14">
        <v>2</v>
      </c>
      <c r="D27" s="14">
        <v>11</v>
      </c>
      <c r="E27" s="14">
        <v>4</v>
      </c>
      <c r="F27" s="14">
        <v>13</v>
      </c>
      <c r="G27" s="14">
        <v>7</v>
      </c>
      <c r="H27" s="14">
        <v>11</v>
      </c>
      <c r="I27" s="14">
        <v>7</v>
      </c>
      <c r="J27" s="14">
        <v>8</v>
      </c>
      <c r="K27" s="14">
        <v>5</v>
      </c>
    </row>
    <row r="28" spans="1:11" x14ac:dyDescent="0.25">
      <c r="A28" s="17" t="s">
        <v>372</v>
      </c>
      <c r="B28" s="14">
        <v>5</v>
      </c>
      <c r="C28" s="14">
        <v>4</v>
      </c>
      <c r="D28" s="14">
        <v>11</v>
      </c>
      <c r="E28" s="14">
        <v>12</v>
      </c>
      <c r="F28" s="14">
        <v>24</v>
      </c>
      <c r="G28" s="14">
        <v>8</v>
      </c>
      <c r="H28" s="14">
        <v>12</v>
      </c>
      <c r="I28" s="14">
        <v>25</v>
      </c>
      <c r="J28" s="14">
        <v>22</v>
      </c>
      <c r="K28" s="14">
        <v>16</v>
      </c>
    </row>
    <row r="29" spans="1:11" x14ac:dyDescent="0.25">
      <c r="A29" s="17" t="s">
        <v>373</v>
      </c>
      <c r="B29" s="14">
        <v>0</v>
      </c>
      <c r="C29" s="14">
        <v>0</v>
      </c>
      <c r="D29" s="14">
        <v>0</v>
      </c>
      <c r="E29" s="14">
        <v>0</v>
      </c>
      <c r="F29" s="14">
        <v>0</v>
      </c>
      <c r="G29" s="14">
        <v>0</v>
      </c>
      <c r="H29" s="14">
        <v>0</v>
      </c>
      <c r="I29" s="14">
        <v>0</v>
      </c>
      <c r="J29" s="14">
        <v>0</v>
      </c>
      <c r="K29" s="14">
        <v>2</v>
      </c>
    </row>
    <row r="30" spans="1:11" x14ac:dyDescent="0.25">
      <c r="A30" s="17" t="s">
        <v>350</v>
      </c>
      <c r="B30" s="14">
        <v>4</v>
      </c>
      <c r="C30" s="14">
        <v>9</v>
      </c>
      <c r="D30" s="14">
        <v>1</v>
      </c>
      <c r="E30" s="14">
        <v>2</v>
      </c>
      <c r="F30" s="14">
        <v>4</v>
      </c>
      <c r="G30" s="14">
        <v>5</v>
      </c>
      <c r="H30" s="14">
        <v>5</v>
      </c>
      <c r="I30" s="14">
        <v>0</v>
      </c>
      <c r="J30" s="14">
        <v>1</v>
      </c>
      <c r="K30" s="14">
        <v>1</v>
      </c>
    </row>
    <row r="31" spans="1:11" x14ac:dyDescent="0.25">
      <c r="A31" s="17" t="s">
        <v>351</v>
      </c>
      <c r="B31" s="14">
        <v>0</v>
      </c>
      <c r="C31" s="14">
        <v>0</v>
      </c>
      <c r="D31" s="14">
        <v>0</v>
      </c>
      <c r="E31" s="14">
        <v>0</v>
      </c>
      <c r="F31" s="14">
        <v>0</v>
      </c>
      <c r="G31" s="14">
        <v>0</v>
      </c>
      <c r="H31" s="14">
        <v>0</v>
      </c>
      <c r="I31" s="14">
        <v>0</v>
      </c>
      <c r="J31" s="14">
        <v>0</v>
      </c>
      <c r="K31" s="14">
        <v>1</v>
      </c>
    </row>
    <row r="32" spans="1:11" x14ac:dyDescent="0.25">
      <c r="A32" s="15" t="s">
        <v>137</v>
      </c>
      <c r="B32" s="14">
        <v>104</v>
      </c>
      <c r="C32" s="14">
        <v>118</v>
      </c>
      <c r="D32" s="14">
        <v>88</v>
      </c>
      <c r="E32" s="14">
        <v>140</v>
      </c>
      <c r="F32" s="14">
        <v>148</v>
      </c>
      <c r="G32" s="14">
        <v>118</v>
      </c>
      <c r="H32" s="14">
        <v>144</v>
      </c>
      <c r="I32" s="14">
        <v>137</v>
      </c>
      <c r="J32" s="14">
        <v>129</v>
      </c>
      <c r="K32" s="14">
        <v>137</v>
      </c>
    </row>
  </sheetData>
  <hyperlinks>
    <hyperlink ref="A2" location="'Cover page'!A1" display="Return to Cover page" xr:uid="{DDAF27B2-B575-427F-B8FA-1231052919B7}"/>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C61BA-0961-4A8C-9A0F-6ED2C7FFE57F}">
  <dimension ref="A1:K32"/>
  <sheetViews>
    <sheetView zoomScale="85" zoomScaleNormal="85" workbookViewId="0">
      <selection activeCell="B2" sqref="B2"/>
    </sheetView>
  </sheetViews>
  <sheetFormatPr defaultRowHeight="15" x14ac:dyDescent="0.25"/>
  <cols>
    <col min="1" max="1" width="46.42578125" bestFit="1" customWidth="1"/>
    <col min="2" max="2" width="8" bestFit="1" customWidth="1"/>
    <col min="3" max="11" width="7.85546875" bestFit="1" customWidth="1"/>
    <col min="12" max="12" width="14.85546875" bestFit="1" customWidth="1"/>
    <col min="13" max="13" width="16.42578125" bestFit="1" customWidth="1"/>
    <col min="14" max="14" width="14.85546875" bestFit="1" customWidth="1"/>
    <col min="15" max="15" width="16.42578125" bestFit="1" customWidth="1"/>
    <col min="16" max="16" width="14.85546875" bestFit="1" customWidth="1"/>
    <col min="17" max="17" width="16.42578125" bestFit="1" customWidth="1"/>
    <col min="18" max="18" width="14.85546875" bestFit="1" customWidth="1"/>
    <col min="19" max="19" width="16.42578125" bestFit="1" customWidth="1"/>
    <col min="20" max="20" width="14.85546875" bestFit="1" customWidth="1"/>
    <col min="21" max="21" width="16.42578125" bestFit="1" customWidth="1"/>
    <col min="22" max="22" width="5.140625" bestFit="1" customWidth="1"/>
    <col min="23" max="23" width="3.7109375" bestFit="1" customWidth="1"/>
    <col min="24" max="24" width="11.28515625" bestFit="1" customWidth="1"/>
  </cols>
  <sheetData>
    <row r="1" spans="1:11" ht="18" thickBot="1" x14ac:dyDescent="0.35">
      <c r="A1" s="10" t="str">
        <f>'Cover page'!$A$52</f>
        <v>Table 9.4. Fatalities involving vehicles (count) by Deceased's activity type, 10 years (financial) to 2024-25</v>
      </c>
    </row>
    <row r="2" spans="1:11" ht="15.75" thickTop="1" x14ac:dyDescent="0.25">
      <c r="A2" s="11" t="s">
        <v>18</v>
      </c>
    </row>
    <row r="3" spans="1:11" hidden="1" x14ac:dyDescent="0.25">
      <c r="A3" s="1" t="s">
        <v>140</v>
      </c>
      <c r="B3" t="s" vm="2">
        <v>20</v>
      </c>
    </row>
    <row r="4" spans="1:11" hidden="1" x14ac:dyDescent="0.25">
      <c r="A4" s="1" t="s">
        <v>341</v>
      </c>
      <c r="B4" t="s" vm="5">
        <v>20</v>
      </c>
    </row>
    <row r="5" spans="1:11" hidden="1" x14ac:dyDescent="0.25"/>
    <row r="6" spans="1:11" x14ac:dyDescent="0.25">
      <c r="A6" s="1" t="s">
        <v>23</v>
      </c>
    </row>
    <row r="7" spans="1:11" x14ac:dyDescent="0.25">
      <c r="B7" t="s">
        <v>141</v>
      </c>
      <c r="C7" t="s">
        <v>142</v>
      </c>
      <c r="D7" t="s">
        <v>143</v>
      </c>
      <c r="E7" t="s">
        <v>144</v>
      </c>
      <c r="F7" t="s">
        <v>145</v>
      </c>
      <c r="G7" t="s">
        <v>146</v>
      </c>
      <c r="H7" t="s">
        <v>147</v>
      </c>
      <c r="I7" t="s">
        <v>148</v>
      </c>
      <c r="J7" t="s">
        <v>374</v>
      </c>
      <c r="K7" t="s">
        <v>377</v>
      </c>
    </row>
    <row r="8" spans="1:11" x14ac:dyDescent="0.25">
      <c r="A8" s="17" t="s">
        <v>352</v>
      </c>
      <c r="B8" s="13">
        <v>1</v>
      </c>
      <c r="C8" s="13">
        <v>1</v>
      </c>
      <c r="D8" s="13">
        <v>0</v>
      </c>
      <c r="E8" s="13">
        <v>1</v>
      </c>
      <c r="F8" s="13">
        <v>3</v>
      </c>
      <c r="G8" s="13">
        <v>1</v>
      </c>
      <c r="H8" s="13">
        <v>0</v>
      </c>
      <c r="I8" s="13">
        <v>0</v>
      </c>
      <c r="J8" s="13">
        <v>3</v>
      </c>
      <c r="K8" s="13">
        <v>5</v>
      </c>
    </row>
    <row r="9" spans="1:11" x14ac:dyDescent="0.25">
      <c r="A9" s="17" t="s">
        <v>353</v>
      </c>
      <c r="B9" s="13">
        <v>0</v>
      </c>
      <c r="C9" s="13">
        <v>0</v>
      </c>
      <c r="D9" s="13">
        <v>0</v>
      </c>
      <c r="E9" s="13">
        <v>0</v>
      </c>
      <c r="F9" s="13">
        <v>0</v>
      </c>
      <c r="G9" s="13">
        <v>0</v>
      </c>
      <c r="H9" s="13">
        <v>1</v>
      </c>
      <c r="I9" s="13">
        <v>1</v>
      </c>
      <c r="J9" s="13">
        <v>0</v>
      </c>
      <c r="K9" s="13">
        <v>2</v>
      </c>
    </row>
    <row r="10" spans="1:11" x14ac:dyDescent="0.25">
      <c r="A10" s="17" t="s">
        <v>354</v>
      </c>
      <c r="B10" s="13">
        <v>1</v>
      </c>
      <c r="C10" s="13">
        <v>3</v>
      </c>
      <c r="D10" s="13">
        <v>0</v>
      </c>
      <c r="E10" s="13">
        <v>0</v>
      </c>
      <c r="F10" s="13">
        <v>3</v>
      </c>
      <c r="G10" s="13">
        <v>4</v>
      </c>
      <c r="H10" s="13">
        <v>5</v>
      </c>
      <c r="I10" s="13">
        <v>3</v>
      </c>
      <c r="J10" s="13">
        <v>1</v>
      </c>
      <c r="K10" s="13">
        <v>7</v>
      </c>
    </row>
    <row r="11" spans="1:11" x14ac:dyDescent="0.25">
      <c r="A11" s="17" t="s">
        <v>355</v>
      </c>
      <c r="B11" s="13">
        <v>70</v>
      </c>
      <c r="C11" s="13">
        <v>75</v>
      </c>
      <c r="D11" s="13">
        <v>61</v>
      </c>
      <c r="E11" s="13">
        <v>74</v>
      </c>
      <c r="F11" s="13">
        <v>66</v>
      </c>
      <c r="G11" s="13">
        <v>49</v>
      </c>
      <c r="H11" s="13">
        <v>76</v>
      </c>
      <c r="I11" s="13">
        <v>62</v>
      </c>
      <c r="J11" s="13">
        <v>52</v>
      </c>
      <c r="K11" s="13">
        <v>72</v>
      </c>
    </row>
    <row r="12" spans="1:11" x14ac:dyDescent="0.25">
      <c r="A12" s="17" t="s">
        <v>356</v>
      </c>
      <c r="B12" s="13">
        <v>0</v>
      </c>
      <c r="C12" s="13">
        <v>4</v>
      </c>
      <c r="D12" s="13">
        <v>1</v>
      </c>
      <c r="E12" s="13">
        <v>4</v>
      </c>
      <c r="F12" s="13">
        <v>2</v>
      </c>
      <c r="G12" s="13">
        <v>3</v>
      </c>
      <c r="H12" s="13">
        <v>3</v>
      </c>
      <c r="I12" s="13">
        <v>2</v>
      </c>
      <c r="J12" s="13">
        <v>4</v>
      </c>
      <c r="K12" s="13">
        <v>2</v>
      </c>
    </row>
    <row r="13" spans="1:11" x14ac:dyDescent="0.25">
      <c r="A13" s="17" t="s">
        <v>357</v>
      </c>
      <c r="B13" s="13">
        <v>6</v>
      </c>
      <c r="C13" s="13">
        <v>2</v>
      </c>
      <c r="D13" s="13">
        <v>6</v>
      </c>
      <c r="E13" s="13">
        <v>0</v>
      </c>
      <c r="F13" s="13">
        <v>1</v>
      </c>
      <c r="G13" s="13">
        <v>1</v>
      </c>
      <c r="H13" s="13">
        <v>2</v>
      </c>
      <c r="I13" s="13">
        <v>0</v>
      </c>
      <c r="J13" s="13">
        <v>0</v>
      </c>
      <c r="K13" s="13">
        <v>0</v>
      </c>
    </row>
    <row r="14" spans="1:11" x14ac:dyDescent="0.25">
      <c r="A14" s="17" t="s">
        <v>358</v>
      </c>
      <c r="B14" s="13">
        <v>0</v>
      </c>
      <c r="C14" s="13">
        <v>0</v>
      </c>
      <c r="D14" s="13">
        <v>0</v>
      </c>
      <c r="E14" s="13">
        <v>0</v>
      </c>
      <c r="F14" s="13">
        <v>0</v>
      </c>
      <c r="G14" s="13">
        <v>0</v>
      </c>
      <c r="H14" s="13">
        <v>0</v>
      </c>
      <c r="I14" s="13">
        <v>3</v>
      </c>
      <c r="J14" s="13">
        <v>0</v>
      </c>
      <c r="K14" s="13">
        <v>1</v>
      </c>
    </row>
    <row r="15" spans="1:11" x14ac:dyDescent="0.25">
      <c r="A15" s="17" t="s">
        <v>359</v>
      </c>
      <c r="B15" s="13">
        <v>4</v>
      </c>
      <c r="C15" s="13">
        <v>4</v>
      </c>
      <c r="D15" s="13">
        <v>4</v>
      </c>
      <c r="E15" s="13">
        <v>6</v>
      </c>
      <c r="F15" s="13">
        <v>16</v>
      </c>
      <c r="G15" s="13">
        <v>6</v>
      </c>
      <c r="H15" s="13">
        <v>6</v>
      </c>
      <c r="I15" s="13">
        <v>6</v>
      </c>
      <c r="J15" s="13">
        <v>9</v>
      </c>
      <c r="K15" s="13">
        <v>7</v>
      </c>
    </row>
    <row r="16" spans="1:11" x14ac:dyDescent="0.25">
      <c r="A16" s="17" t="s">
        <v>360</v>
      </c>
      <c r="B16" s="13">
        <v>0</v>
      </c>
      <c r="C16" s="13">
        <v>0</v>
      </c>
      <c r="D16" s="13">
        <v>0</v>
      </c>
      <c r="E16" s="13">
        <v>0</v>
      </c>
      <c r="F16" s="13">
        <v>0</v>
      </c>
      <c r="G16" s="13">
        <v>1</v>
      </c>
      <c r="H16" s="13">
        <v>0</v>
      </c>
      <c r="I16" s="13">
        <v>3</v>
      </c>
      <c r="J16" s="13">
        <v>3</v>
      </c>
      <c r="K16" s="13">
        <v>1</v>
      </c>
    </row>
    <row r="17" spans="1:11" x14ac:dyDescent="0.25">
      <c r="A17" s="17" t="s">
        <v>361</v>
      </c>
      <c r="B17" s="13">
        <v>1</v>
      </c>
      <c r="C17" s="13">
        <v>2</v>
      </c>
      <c r="D17" s="13">
        <v>1</v>
      </c>
      <c r="E17" s="13">
        <v>3</v>
      </c>
      <c r="F17" s="13">
        <v>3</v>
      </c>
      <c r="G17" s="13">
        <v>1</v>
      </c>
      <c r="H17" s="13">
        <v>6</v>
      </c>
      <c r="I17" s="13">
        <v>8</v>
      </c>
      <c r="J17" s="13">
        <v>4</v>
      </c>
      <c r="K17" s="13">
        <v>9</v>
      </c>
    </row>
    <row r="18" spans="1:11" x14ac:dyDescent="0.25">
      <c r="A18" s="17" t="s">
        <v>362</v>
      </c>
      <c r="B18" s="13">
        <v>0</v>
      </c>
      <c r="C18" s="13">
        <v>0</v>
      </c>
      <c r="D18" s="13">
        <v>0</v>
      </c>
      <c r="E18" s="13">
        <v>0</v>
      </c>
      <c r="F18" s="13">
        <v>0</v>
      </c>
      <c r="G18" s="13">
        <v>0</v>
      </c>
      <c r="H18" s="13">
        <v>1</v>
      </c>
      <c r="I18" s="13">
        <v>5</v>
      </c>
      <c r="J18" s="13">
        <v>5</v>
      </c>
      <c r="K18" s="13">
        <v>7</v>
      </c>
    </row>
    <row r="19" spans="1:11" x14ac:dyDescent="0.25">
      <c r="A19" s="17" t="s">
        <v>363</v>
      </c>
      <c r="B19" s="13">
        <v>3</v>
      </c>
      <c r="C19" s="13">
        <v>4</v>
      </c>
      <c r="D19" s="13">
        <v>6</v>
      </c>
      <c r="E19" s="13">
        <v>11</v>
      </c>
      <c r="F19" s="13">
        <v>12</v>
      </c>
      <c r="G19" s="13">
        <v>7</v>
      </c>
      <c r="H19" s="13">
        <v>9</v>
      </c>
      <c r="I19" s="13">
        <v>6</v>
      </c>
      <c r="J19" s="13">
        <v>1</v>
      </c>
      <c r="K19" s="13">
        <v>0</v>
      </c>
    </row>
    <row r="20" spans="1:11" x14ac:dyDescent="0.25">
      <c r="A20" s="17" t="s">
        <v>364</v>
      </c>
      <c r="B20" s="13">
        <v>0</v>
      </c>
      <c r="C20" s="13">
        <v>0</v>
      </c>
      <c r="D20" s="13">
        <v>0</v>
      </c>
      <c r="E20" s="13">
        <v>0</v>
      </c>
      <c r="F20" s="13">
        <v>0</v>
      </c>
      <c r="G20" s="13">
        <v>0</v>
      </c>
      <c r="H20" s="13">
        <v>0</v>
      </c>
      <c r="I20" s="13">
        <v>0</v>
      </c>
      <c r="J20" s="13">
        <v>0</v>
      </c>
      <c r="K20" s="13">
        <v>1</v>
      </c>
    </row>
    <row r="21" spans="1:11" x14ac:dyDescent="0.25">
      <c r="A21" s="17" t="s">
        <v>365</v>
      </c>
      <c r="B21" s="13">
        <v>0</v>
      </c>
      <c r="C21" s="13">
        <v>0</v>
      </c>
      <c r="D21" s="13">
        <v>0</v>
      </c>
      <c r="E21" s="13">
        <v>0</v>
      </c>
      <c r="F21" s="13">
        <v>0</v>
      </c>
      <c r="G21" s="13">
        <v>2</v>
      </c>
      <c r="H21" s="13">
        <v>1</v>
      </c>
      <c r="I21" s="13">
        <v>1</v>
      </c>
      <c r="J21" s="13">
        <v>3</v>
      </c>
      <c r="K21" s="13">
        <v>0</v>
      </c>
    </row>
    <row r="22" spans="1:11" x14ac:dyDescent="0.25">
      <c r="A22" s="17" t="s">
        <v>366</v>
      </c>
      <c r="B22" s="13">
        <v>0</v>
      </c>
      <c r="C22" s="13">
        <v>0</v>
      </c>
      <c r="D22" s="13">
        <v>0</v>
      </c>
      <c r="E22" s="13">
        <v>0</v>
      </c>
      <c r="F22" s="13">
        <v>0</v>
      </c>
      <c r="G22" s="13">
        <v>6</v>
      </c>
      <c r="H22" s="13">
        <v>7</v>
      </c>
      <c r="I22" s="13">
        <v>6</v>
      </c>
      <c r="J22" s="13">
        <v>1</v>
      </c>
      <c r="K22" s="13">
        <v>1</v>
      </c>
    </row>
    <row r="23" spans="1:11" x14ac:dyDescent="0.25">
      <c r="A23" s="17" t="s">
        <v>367</v>
      </c>
      <c r="B23" s="13">
        <v>0</v>
      </c>
      <c r="C23" s="13">
        <v>0</v>
      </c>
      <c r="D23" s="13">
        <v>0</v>
      </c>
      <c r="E23" s="13">
        <v>0</v>
      </c>
      <c r="F23" s="13">
        <v>0</v>
      </c>
      <c r="G23" s="13">
        <v>0</v>
      </c>
      <c r="H23" s="13">
        <v>0</v>
      </c>
      <c r="I23" s="13">
        <v>1</v>
      </c>
      <c r="J23" s="13">
        <v>0</v>
      </c>
      <c r="K23" s="13">
        <v>0</v>
      </c>
    </row>
    <row r="24" spans="1:11" x14ac:dyDescent="0.25">
      <c r="A24" s="17" t="s">
        <v>368</v>
      </c>
      <c r="B24" s="13">
        <v>1</v>
      </c>
      <c r="C24" s="13">
        <v>0</v>
      </c>
      <c r="D24" s="13">
        <v>2</v>
      </c>
      <c r="E24" s="13">
        <v>0</v>
      </c>
      <c r="F24" s="13">
        <v>1</v>
      </c>
      <c r="G24" s="13">
        <v>2</v>
      </c>
      <c r="H24" s="13">
        <v>3</v>
      </c>
      <c r="I24" s="13">
        <v>0</v>
      </c>
      <c r="J24" s="13">
        <v>3</v>
      </c>
      <c r="K24" s="13">
        <v>0</v>
      </c>
    </row>
    <row r="25" spans="1:11" x14ac:dyDescent="0.25">
      <c r="A25" s="17" t="s">
        <v>369</v>
      </c>
      <c r="B25" s="13">
        <v>0</v>
      </c>
      <c r="C25" s="13">
        <v>3</v>
      </c>
      <c r="D25" s="13">
        <v>3</v>
      </c>
      <c r="E25" s="13">
        <v>0</v>
      </c>
      <c r="F25" s="13">
        <v>6</v>
      </c>
      <c r="G25" s="13">
        <v>5</v>
      </c>
      <c r="H25" s="13">
        <v>2</v>
      </c>
      <c r="I25" s="13">
        <v>0</v>
      </c>
      <c r="J25" s="13">
        <v>1</v>
      </c>
      <c r="K25" s="13">
        <v>1</v>
      </c>
    </row>
    <row r="26" spans="1:11" x14ac:dyDescent="0.25">
      <c r="A26" s="17" t="s">
        <v>370</v>
      </c>
      <c r="B26" s="13">
        <v>0</v>
      </c>
      <c r="C26" s="13">
        <v>0</v>
      </c>
      <c r="D26" s="13">
        <v>0</v>
      </c>
      <c r="E26" s="13">
        <v>0</v>
      </c>
      <c r="F26" s="13">
        <v>0</v>
      </c>
      <c r="G26" s="13">
        <v>0</v>
      </c>
      <c r="H26" s="13">
        <v>1</v>
      </c>
      <c r="I26" s="13">
        <v>1</v>
      </c>
      <c r="J26" s="13">
        <v>1</v>
      </c>
      <c r="K26" s="13">
        <v>0</v>
      </c>
    </row>
    <row r="27" spans="1:11" x14ac:dyDescent="0.25">
      <c r="A27" s="17" t="s">
        <v>371</v>
      </c>
      <c r="B27" s="13">
        <v>9</v>
      </c>
      <c r="C27" s="13">
        <v>3</v>
      </c>
      <c r="D27" s="13">
        <v>8</v>
      </c>
      <c r="E27" s="13">
        <v>6</v>
      </c>
      <c r="F27" s="13">
        <v>5</v>
      </c>
      <c r="G27" s="13">
        <v>12</v>
      </c>
      <c r="H27" s="13">
        <v>11</v>
      </c>
      <c r="I27" s="13">
        <v>7</v>
      </c>
      <c r="J27" s="13">
        <v>9</v>
      </c>
      <c r="K27" s="13">
        <v>6</v>
      </c>
    </row>
    <row r="28" spans="1:11" x14ac:dyDescent="0.25">
      <c r="A28" s="17" t="s">
        <v>372</v>
      </c>
      <c r="B28" s="13">
        <v>11</v>
      </c>
      <c r="C28" s="13">
        <v>5</v>
      </c>
      <c r="D28" s="13">
        <v>5</v>
      </c>
      <c r="E28" s="13">
        <v>16</v>
      </c>
      <c r="F28" s="13">
        <v>22</v>
      </c>
      <c r="G28" s="13">
        <v>10</v>
      </c>
      <c r="H28" s="13">
        <v>10</v>
      </c>
      <c r="I28" s="13">
        <v>16</v>
      </c>
      <c r="J28" s="13">
        <v>24</v>
      </c>
      <c r="K28" s="13">
        <v>17</v>
      </c>
    </row>
    <row r="29" spans="1:11" x14ac:dyDescent="0.25">
      <c r="A29" s="17" t="s">
        <v>373</v>
      </c>
      <c r="B29" s="13">
        <v>0</v>
      </c>
      <c r="C29" s="13">
        <v>0</v>
      </c>
      <c r="D29" s="13">
        <v>0</v>
      </c>
      <c r="E29" s="13">
        <v>0</v>
      </c>
      <c r="F29" s="13">
        <v>0</v>
      </c>
      <c r="G29" s="13">
        <v>0</v>
      </c>
      <c r="H29" s="13">
        <v>0</v>
      </c>
      <c r="I29" s="13">
        <v>0</v>
      </c>
      <c r="J29" s="13">
        <v>0</v>
      </c>
      <c r="K29" s="13">
        <v>0</v>
      </c>
    </row>
    <row r="30" spans="1:11" x14ac:dyDescent="0.25">
      <c r="A30" s="17" t="s">
        <v>350</v>
      </c>
      <c r="B30" s="13">
        <v>9</v>
      </c>
      <c r="C30" s="13">
        <v>4</v>
      </c>
      <c r="D30" s="13">
        <v>5</v>
      </c>
      <c r="E30" s="13">
        <v>3</v>
      </c>
      <c r="F30" s="13">
        <v>1</v>
      </c>
      <c r="G30" s="13">
        <v>5</v>
      </c>
      <c r="H30" s="13">
        <v>6</v>
      </c>
      <c r="I30" s="13">
        <v>2</v>
      </c>
      <c r="J30" s="13">
        <v>0</v>
      </c>
      <c r="K30" s="13">
        <v>2</v>
      </c>
    </row>
    <row r="31" spans="1:11" x14ac:dyDescent="0.25">
      <c r="A31" s="17" t="s">
        <v>351</v>
      </c>
      <c r="B31" s="13">
        <v>0</v>
      </c>
      <c r="C31" s="13">
        <v>0</v>
      </c>
      <c r="D31" s="13">
        <v>0</v>
      </c>
      <c r="E31" s="13">
        <v>0</v>
      </c>
      <c r="F31" s="13">
        <v>0</v>
      </c>
      <c r="G31" s="13">
        <v>0</v>
      </c>
      <c r="H31" s="13">
        <v>0</v>
      </c>
      <c r="I31" s="13">
        <v>0</v>
      </c>
      <c r="J31" s="13">
        <v>0</v>
      </c>
      <c r="K31" s="13">
        <v>0</v>
      </c>
    </row>
    <row r="32" spans="1:11" x14ac:dyDescent="0.25">
      <c r="A32" s="15" t="s">
        <v>137</v>
      </c>
      <c r="B32" s="13">
        <v>116</v>
      </c>
      <c r="C32" s="13">
        <v>110</v>
      </c>
      <c r="D32" s="13">
        <v>102</v>
      </c>
      <c r="E32" s="13">
        <v>124</v>
      </c>
      <c r="F32" s="13">
        <v>141</v>
      </c>
      <c r="G32" s="13">
        <v>115</v>
      </c>
      <c r="H32" s="13">
        <v>150</v>
      </c>
      <c r="I32" s="13">
        <v>133</v>
      </c>
      <c r="J32" s="13">
        <v>124</v>
      </c>
      <c r="K32" s="13">
        <v>141</v>
      </c>
    </row>
  </sheetData>
  <hyperlinks>
    <hyperlink ref="A2" location="'Cover page'!A1" display="Return to Cover page" xr:uid="{3C1E5CAA-0313-40DA-B62A-D3D24E5F479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5388932-7c0f-4e19-9728-95e2418161fb">
      <Terms xmlns="http://schemas.microsoft.com/office/infopath/2007/PartnerControls"/>
    </lcf76f155ced4ddcb4097134ff3c332f>
    <TaxCatchAll xmlns="127bf4a0-1f91-4705-be0f-8ea75b183e71"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3B6FA7311199A742B15667DB13F70078" ma:contentTypeVersion="10" ma:contentTypeDescription="Create a new document." ma:contentTypeScope="" ma:versionID="e38d12ccfa0e6e3ceb327fee535221c6">
  <xsd:schema xmlns:xsd="http://www.w3.org/2001/XMLSchema" xmlns:xs="http://www.w3.org/2001/XMLSchema" xmlns:p="http://schemas.microsoft.com/office/2006/metadata/properties" xmlns:ns2="45388932-7c0f-4e19-9728-95e2418161fb" xmlns:ns3="127bf4a0-1f91-4705-be0f-8ea75b183e71" targetNamespace="http://schemas.microsoft.com/office/2006/metadata/properties" ma:root="true" ma:fieldsID="08b4134b79859128f86f5552cd28c6b4" ns2:_="" ns3:_="">
    <xsd:import namespace="45388932-7c0f-4e19-9728-95e2418161fb"/>
    <xsd:import namespace="127bf4a0-1f91-4705-be0f-8ea75b183e7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388932-7c0f-4e19-9728-95e2418161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7bf4a0-1f91-4705-be0f-8ea75b183e7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4577dd8-7d98-40f8-a882-442dcc87a6eb}" ma:internalName="TaxCatchAll" ma:showField="CatchAllData" ma:web="127bf4a0-1f91-4705-be0f-8ea75b183e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D010FC-3B04-42BE-A9C3-7BAB3BA202AE}">
  <ds:schemaRefs>
    <ds:schemaRef ds:uri="http://schemas.microsoft.com/sharepoint/v3/contenttype/forms"/>
  </ds:schemaRefs>
</ds:datastoreItem>
</file>

<file path=customXml/itemProps2.xml><?xml version="1.0" encoding="utf-8"?>
<ds:datastoreItem xmlns:ds="http://schemas.openxmlformats.org/officeDocument/2006/customXml" ds:itemID="{E9A2B718-1032-4260-BF4A-068705D2FEAA}">
  <ds:schemaRefs>
    <ds:schemaRef ds:uri="http://schemas.microsoft.com/DataMashup"/>
  </ds:schemaRefs>
</ds:datastoreItem>
</file>

<file path=customXml/itemProps3.xml><?xml version="1.0" encoding="utf-8"?>
<ds:datastoreItem xmlns:ds="http://schemas.openxmlformats.org/officeDocument/2006/customXml" ds:itemID="{E721B557-65AE-4BC0-A9BC-14D1E10C0EAD}">
  <ds:schemaRefs>
    <ds:schemaRef ds:uri="http://schemas.microsoft.com/office/2006/metadata/properties"/>
    <ds:schemaRef ds:uri="http://schemas.microsoft.com/office/infopath/2007/PartnerControls"/>
    <ds:schemaRef ds:uri="45388932-7c0f-4e19-9728-95e2418161fb"/>
    <ds:schemaRef ds:uri="127bf4a0-1f91-4705-be0f-8ea75b183e71"/>
  </ds:schemaRefs>
</ds:datastoreItem>
</file>

<file path=customXml/itemProps4.xml><?xml version="1.0" encoding="utf-8"?>
<ds:datastoreItem xmlns:ds="http://schemas.openxmlformats.org/officeDocument/2006/customXml" ds:itemID="{1596ECAA-52C1-4D3C-8FBF-18499A4E44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5388932-7c0f-4e19-9728-95e2418161fb"/>
    <ds:schemaRef ds:uri="127bf4a0-1f91-4705-be0f-8ea75b183e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 page</vt:lpstr>
      <vt:lpstr>Table 1.1</vt:lpstr>
      <vt:lpstr>Table 1.2</vt:lpstr>
      <vt:lpstr>Table 1.3</vt:lpstr>
      <vt:lpstr>Table 1.4</vt:lpstr>
      <vt:lpstr>Table 2.1</vt:lpstr>
      <vt:lpstr>Table 2.2</vt:lpstr>
      <vt:lpstr>Table 2.3</vt:lpstr>
      <vt:lpstr>Table 2.4</vt:lpstr>
      <vt:lpstr>Table 3.1</vt:lpstr>
      <vt:lpstr>Table 3.2</vt:lpstr>
      <vt:lpstr>Table 4.1</vt:lpstr>
      <vt:lpstr>Table 4.2</vt:lpstr>
      <vt:lpstr>Table 5.1</vt:lpstr>
      <vt:lpstr>Table 5.2</vt:lpstr>
      <vt:lpstr>Table 6.1</vt:lpstr>
      <vt:lpstr>Table 6.2</vt:lpstr>
      <vt:lpstr>Table 6.3</vt:lpstr>
      <vt:lpstr>Table 6.4</vt:lpstr>
      <vt:lpstr>Table 7.1</vt:lpstr>
      <vt:lpstr>Table 7.2</vt:lpstr>
      <vt:lpstr>Table 7.3</vt:lpstr>
      <vt:lpstr>Table 7.4</vt:lpstr>
      <vt:lpstr>Table 8.1</vt:lpstr>
      <vt:lpstr>Table 8.2</vt:lpstr>
      <vt:lpstr>Table 9.1</vt:lpstr>
      <vt:lpstr>Table 9.2</vt:lpstr>
      <vt:lpstr>Table 9.3</vt:lpstr>
      <vt:lpstr>Table 9.4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O'NEILL,Rhys</dc:creator>
  <cp:keywords/>
  <dc:description/>
  <cp:lastModifiedBy>Rhys ONeill</cp:lastModifiedBy>
  <cp:revision/>
  <dcterms:created xsi:type="dcterms:W3CDTF">2024-10-01T23:32:38Z</dcterms:created>
  <dcterms:modified xsi:type="dcterms:W3CDTF">2026-10-01T07:40:18Z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2024-10-02T02:05:51Z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9e7f7c12-bb3e-4ce7-9f74-570ccd2728cf</vt:lpwstr>
  </property>
  <property fmtid="{D5CDD505-2E9C-101B-9397-08002B2CF9AE}" pid="8" name="MSIP_Label_79d889eb-932f-4752-8739-64d25806ef64_ContentBits">
    <vt:lpwstr>0</vt:lpwstr>
  </property>
  <property fmtid="{D5CDD505-2E9C-101B-9397-08002B2CF9AE}" pid="9" name="ContentTypeId">
    <vt:lpwstr>0x0101003B6FA7311199A742B15667DB13F70078</vt:lpwstr>
  </property>
  <property fmtid="{D5CDD505-2E9C-101B-9397-08002B2CF9AE}" pid="10" name="MediaServiceImageTags">
    <vt:lpwstr/>
  </property>
</Properties>
</file>