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haredservicescentre.sharepoint.com/sites/SWA-DataAnalysis-TEAM/Shared Documents/General/07 - Data Website/03 - Download files/Publication/"/>
    </mc:Choice>
  </mc:AlternateContent>
  <xr:revisionPtr revIDLastSave="0" documentId="8_{AE4B4EC3-87D0-4ACF-A177-4B97BDD5AED0}" xr6:coauthVersionLast="47" xr6:coauthVersionMax="47" xr10:uidLastSave="{00000000-0000-0000-0000-000000000000}"/>
  <bookViews>
    <workbookView xWindow="28680" yWindow="-120" windowWidth="29040" windowHeight="15720" tabRatio="763" xr2:uid="{E2DEB3BC-F5F1-4A35-BEDF-8C8964D47F13}"/>
  </bookViews>
  <sheets>
    <sheet name="Cover page" sheetId="4" r:id="rId1"/>
    <sheet name="Table 1.1" sheetId="2" r:id="rId2"/>
    <sheet name="Table 1.2" sheetId="7" r:id="rId3"/>
    <sheet name="Table 1.3" sheetId="8" r:id="rId4"/>
    <sheet name="Table 1.4" sheetId="9" r:id="rId5"/>
    <sheet name="Table 1.5" sheetId="12" r:id="rId6"/>
    <sheet name="Table 2.1" sheetId="22" r:id="rId7"/>
    <sheet name="Table 2.2" sheetId="24" r:id="rId8"/>
    <sheet name="Table 2.3" sheetId="25" r:id="rId9"/>
    <sheet name="Table 2.4" sheetId="26" r:id="rId10"/>
    <sheet name="Table 2.5" sheetId="27" r:id="rId11"/>
    <sheet name="Table 3.1" sheetId="28" r:id="rId12"/>
    <sheet name="Table 3.2" sheetId="29" r:id="rId13"/>
    <sheet name="Table 3.3" sheetId="30" r:id="rId14"/>
    <sheet name="Table 4.1" sheetId="31" r:id="rId15"/>
    <sheet name="Table 4.2" sheetId="32" r:id="rId16"/>
    <sheet name="Table 4.3" sheetId="33" r:id="rId17"/>
    <sheet name="Table 5.1" sheetId="34" r:id="rId18"/>
    <sheet name="Table 5.2" sheetId="36" r:id="rId19"/>
    <sheet name="Table 5.3" sheetId="37" r:id="rId20"/>
    <sheet name="Table 6.1" sheetId="38" r:id="rId21"/>
    <sheet name="Table 6.2" sheetId="39" r:id="rId22"/>
    <sheet name="Table 6.3" sheetId="40" r:id="rId23"/>
    <sheet name="Table 7.1" sheetId="41" r:id="rId24"/>
    <sheet name="Table 7.2" sheetId="43" r:id="rId25"/>
    <sheet name="Table 7.3" sheetId="42" r:id="rId26"/>
    <sheet name="Table 8.1" sheetId="44" r:id="rId27"/>
    <sheet name="Table 8.2" sheetId="45" r:id="rId28"/>
    <sheet name="Table 8.3" sheetId="46" r:id="rId29"/>
    <sheet name="Table 8.4" sheetId="47" r:id="rId30"/>
    <sheet name="Table 8.5" sheetId="48" r:id="rId31"/>
    <sheet name="Table 9.1" sheetId="49" r:id="rId32"/>
    <sheet name="Table 9.2" sheetId="50" r:id="rId33"/>
    <sheet name="Table 9.3" sheetId="51" r:id="rId34"/>
    <sheet name="Table 9.4" sheetId="52" r:id="rId35"/>
    <sheet name="Table 9.5" sheetId="53" r:id="rId36"/>
  </sheets>
  <calcPr calcId="191028"/>
  <pivotCaches>
    <pivotCache cacheId="107" r:id="rId37"/>
    <pivotCache cacheId="110" r:id="rId38"/>
    <pivotCache cacheId="113" r:id="rId39"/>
    <pivotCache cacheId="116" r:id="rId40"/>
    <pivotCache cacheId="119" r:id="rId41"/>
    <pivotCache cacheId="122" r:id="rId42"/>
    <pivotCache cacheId="125" r:id="rId43"/>
    <pivotCache cacheId="128" r:id="rId44"/>
    <pivotCache cacheId="131" r:id="rId45"/>
    <pivotCache cacheId="134" r:id="rId46"/>
    <pivotCache cacheId="137" r:id="rId47"/>
    <pivotCache cacheId="140" r:id="rId48"/>
    <pivotCache cacheId="143" r:id="rId49"/>
    <pivotCache cacheId="146" r:id="rId50"/>
    <pivotCache cacheId="149" r:id="rId51"/>
    <pivotCache cacheId="152" r:id="rId52"/>
    <pivotCache cacheId="155" r:id="rId53"/>
    <pivotCache cacheId="158" r:id="rId54"/>
    <pivotCache cacheId="161" r:id="rId55"/>
    <pivotCache cacheId="164" r:id="rId56"/>
    <pivotCache cacheId="167" r:id="rId57"/>
    <pivotCache cacheId="170" r:id="rId58"/>
    <pivotCache cacheId="173" r:id="rId59"/>
    <pivotCache cacheId="176" r:id="rId60"/>
    <pivotCache cacheId="179" r:id="rId61"/>
    <pivotCache cacheId="182" r:id="rId62"/>
    <pivotCache cacheId="185" r:id="rId63"/>
    <pivotCache cacheId="188" r:id="rId64"/>
    <pivotCache cacheId="191" r:id="rId65"/>
    <pivotCache cacheId="194" r:id="rId66"/>
    <pivotCache cacheId="197" r:id="rId67"/>
    <pivotCache cacheId="200" r:id="rId68"/>
    <pivotCache cacheId="203" r:id="rId69"/>
    <pivotCache cacheId="206" r:id="rId70"/>
    <pivotCache cacheId="209" r:id="rId7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4" l="1"/>
  <c r="A1" i="42" s="1"/>
  <c r="A45" i="4"/>
  <c r="A1" i="43" s="1"/>
  <c r="A42" i="4"/>
  <c r="A1" i="40" s="1"/>
  <c r="A41" i="4"/>
  <c r="A1" i="39" s="1"/>
  <c r="A38" i="4"/>
  <c r="A1" i="37" s="1"/>
  <c r="A37" i="4"/>
  <c r="A34" i="4"/>
  <c r="A1" i="33" s="1"/>
  <c r="A33" i="4"/>
  <c r="A1" i="32" s="1"/>
  <c r="A30" i="4"/>
  <c r="A1" i="30" s="1"/>
  <c r="A29" i="4"/>
  <c r="A1" i="29" s="1"/>
  <c r="A58" i="4"/>
  <c r="A1" i="53" s="1"/>
  <c r="A57" i="4"/>
  <c r="A1" i="52" s="1"/>
  <c r="A52" i="4"/>
  <c r="A1" i="48" s="1"/>
  <c r="A51" i="4"/>
  <c r="A1" i="47" s="1"/>
  <c r="A26" i="4"/>
  <c r="A25" i="4"/>
  <c r="A20" i="4"/>
  <c r="A19" i="4"/>
  <c r="A32" i="4"/>
  <c r="A16" i="4"/>
  <c r="A18" i="4"/>
  <c r="A1" i="4"/>
  <c r="A56" i="4"/>
  <c r="A1" i="51" s="1"/>
  <c r="A55" i="4"/>
  <c r="A1" i="50" s="1"/>
  <c r="A50" i="4"/>
  <c r="A1" i="46" s="1"/>
  <c r="A49" i="4"/>
  <c r="A1" i="45" s="1"/>
  <c r="A44" i="4"/>
  <c r="A1" i="41" s="1"/>
  <c r="A1" i="36"/>
  <c r="A54" i="4" l="1"/>
  <c r="A1" i="49" s="1"/>
  <c r="A48" i="4"/>
  <c r="A1" i="44" s="1"/>
  <c r="A40" i="4"/>
  <c r="A36" i="4"/>
  <c r="A1" i="34" s="1"/>
  <c r="A28" i="4"/>
  <c r="A1" i="28" s="1"/>
  <c r="A1" i="27"/>
  <c r="A1" i="26"/>
  <c r="A24" i="4"/>
  <c r="A1" i="25" s="1"/>
  <c r="A23" i="4"/>
  <c r="A1" i="24" s="1"/>
  <c r="A1" i="8"/>
  <c r="A1" i="12"/>
  <c r="A1" i="9"/>
  <c r="A22" i="4"/>
  <c r="A1" i="22" s="1"/>
  <c r="A17" i="4"/>
  <c r="A1" i="7" s="1"/>
  <c r="A1" i="38" l="1"/>
  <c r="A1" i="31"/>
  <c r="A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2472A5-5741-4837-B05B-A0FFBD4308E7}" keepAlive="1" name="NDS Model" type="5" refreshedVersion="8" deleted="1" background="1">
    <dbPr connection="" command=""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NDS Model"/>
    <s v="{[dim_Serious_Claims].[Serious_Claims_Code].&amp;[1]}"/>
    <s v="{[dim_year].[Top_10_Year_Indicator].&amp;[True]}"/>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<sst xmlns="http://schemas.openxmlformats.org/spreadsheetml/2006/main" count="4739" uniqueCount="414">
  <si>
    <t>2021-22</t>
  </si>
  <si>
    <t>Published</t>
  </si>
  <si>
    <t>Reference information:</t>
  </si>
  <si>
    <t>Workers’ compensation About data page [Link 1]</t>
  </si>
  <si>
    <t>Australian and New Zealand Standard Industrial Classification (ANZSIC) [Link 2]</t>
  </si>
  <si>
    <t>Australian and New Zealand Standard Classification of Occupations (ANZSCO) [Link 3]</t>
  </si>
  <si>
    <t>Type of Occurrence Classification System (TOOCS) 3rd Edition [Link 4]</t>
  </si>
  <si>
    <t>Contents</t>
  </si>
  <si>
    <t xml:space="preserve">NDS by Industry </t>
  </si>
  <si>
    <t>Link</t>
  </si>
  <si>
    <t>NDS by Occupation</t>
  </si>
  <si>
    <t xml:space="preserve">NDS by Nature of Injury or Disease </t>
  </si>
  <si>
    <t>NDS by Mechanism of Incident</t>
  </si>
  <si>
    <t>NDS by Bodily Location of Injury or Disease</t>
  </si>
  <si>
    <t>NDS by Agency of Injury or Disease</t>
  </si>
  <si>
    <t>NDS by Breakdown Agency of Injury or Disease</t>
  </si>
  <si>
    <t>NDS by Demographic Characteristics</t>
  </si>
  <si>
    <t>NDS by Location</t>
  </si>
  <si>
    <t>Return to Cover page</t>
  </si>
  <si>
    <t>Time period scope restriction</t>
  </si>
  <si>
    <t>TRUE</t>
  </si>
  <si>
    <t>Serious claim scope restriction</t>
  </si>
  <si>
    <t>1</t>
  </si>
  <si>
    <t>Claims (count)</t>
  </si>
  <si>
    <t>2013-14</t>
  </si>
  <si>
    <t>2014-15</t>
  </si>
  <si>
    <t>2015-16</t>
  </si>
  <si>
    <t>2016-17</t>
  </si>
  <si>
    <t>2017-18</t>
  </si>
  <si>
    <t>2018-19</t>
  </si>
  <si>
    <t>2019-20</t>
  </si>
  <si>
    <t>2020-21</t>
  </si>
  <si>
    <t>NP</t>
  </si>
  <si>
    <t>Total</t>
  </si>
  <si>
    <t>Claims (frequency rate)</t>
  </si>
  <si>
    <t>Claims (incidence rate)</t>
  </si>
  <si>
    <t>Under 25</t>
  </si>
  <si>
    <t>Male</t>
  </si>
  <si>
    <t>Female</t>
  </si>
  <si>
    <t>25-34</t>
  </si>
  <si>
    <t>35-44</t>
  </si>
  <si>
    <t>45-54</t>
  </si>
  <si>
    <t>55-64</t>
  </si>
  <si>
    <t>65 and over</t>
  </si>
  <si>
    <t>NSW</t>
  </si>
  <si>
    <t>VIC</t>
  </si>
  <si>
    <t>QLD</t>
  </si>
  <si>
    <t>SA</t>
  </si>
  <si>
    <t>WA</t>
  </si>
  <si>
    <t>TAS</t>
  </si>
  <si>
    <t>NT</t>
  </si>
  <si>
    <t>ACTPrivate</t>
  </si>
  <si>
    <t>ACTGov</t>
  </si>
  <si>
    <t>Comcare</t>
  </si>
  <si>
    <t>Seacare</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</si>
  <si>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</si>
  <si>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</si>
  <si>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</si>
  <si>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</si>
  <si>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</si>
  <si>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</si>
  <si>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</si>
  <si>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</si>
  <si>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</si>
  <si>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</si>
  <si>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</si>
  <si>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</si>
  <si>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</si>
  <si>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</si>
  <si>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</si>
  <si>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</si>
  <si>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</si>
  <si>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</si>
  <si>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</si>
  <si>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A0 Agriculture, forestry and fishing, nfd</t>
  </si>
  <si>
    <t>01 Agriculture</t>
  </si>
  <si>
    <t>02 Aquaculture</t>
  </si>
  <si>
    <t>03 Forestry and logging</t>
  </si>
  <si>
    <t>04 Fishing, hunting and trapping</t>
  </si>
  <si>
    <t>05 Agriculture, forestry and fishing support services</t>
  </si>
  <si>
    <t>B0 Mining, nfd</t>
  </si>
  <si>
    <t>06 Coal mining</t>
  </si>
  <si>
    <t>07 Oil and gas extraction</t>
  </si>
  <si>
    <t>08 Metal ore mining</t>
  </si>
  <si>
    <t>09 Non-metallic mineral mining and quarrying</t>
  </si>
  <si>
    <t>10 Exploration and other mining support services</t>
  </si>
  <si>
    <t>C0 Manufacturing, nfd</t>
  </si>
  <si>
    <t>11 Food product manufacturing</t>
  </si>
  <si>
    <t>12 Beverage and tobacco product manufacturing</t>
  </si>
  <si>
    <t>13 Textile, leather, clothing and footwear manufacturing</t>
  </si>
  <si>
    <t>14 Wood product manufacturing</t>
  </si>
  <si>
    <t>15 Pulp, paper and converted paper product manufacturing</t>
  </si>
  <si>
    <t>16 Printing (including the reproduction of recorded media)</t>
  </si>
  <si>
    <t>17 Petroleum and coal product manufacturing</t>
  </si>
  <si>
    <t>18 Basic chemical and chemical product manufacturing</t>
  </si>
  <si>
    <t>19 Polymer product and rubber product manufacturing</t>
  </si>
  <si>
    <t>20 Non-metallic mineral product manufacturing</t>
  </si>
  <si>
    <t>21 Primary metal and metal product manufacturing</t>
  </si>
  <si>
    <t>22 Fabricated metal product manufacturing</t>
  </si>
  <si>
    <t>23 Transport equipment manufacturing</t>
  </si>
  <si>
    <t>24 Machinery and equipment manufacturing</t>
  </si>
  <si>
    <t>25 Furniture and other manufacturing</t>
  </si>
  <si>
    <t>D0 Electricity, gas, water and waste services, nfd</t>
  </si>
  <si>
    <t>26 Electricity supply</t>
  </si>
  <si>
    <t>27 Gas supply</t>
  </si>
  <si>
    <t>28 Water supply, sewerage and drainage services</t>
  </si>
  <si>
    <t>29 Waste collection, treatment and disposal services</t>
  </si>
  <si>
    <t>E0 Construction, nfd</t>
  </si>
  <si>
    <t>30 Building construction</t>
  </si>
  <si>
    <t>31 Heavy and civil engineering construction</t>
  </si>
  <si>
    <t>32 Construction services</t>
  </si>
  <si>
    <t>F0 Wholesale trade, nfd</t>
  </si>
  <si>
    <t>33 Basic material wholesaling</t>
  </si>
  <si>
    <t>34 Machinery and equipment wholesaling</t>
  </si>
  <si>
    <t>35 Motor vehicle and motor vehicle parts wholesaling</t>
  </si>
  <si>
    <t>36 Grocery, liquor and tobacco product wholesaling</t>
  </si>
  <si>
    <t>37 Other goods wholesaling</t>
  </si>
  <si>
    <t>38 Commission-based wholesaling</t>
  </si>
  <si>
    <t>G0 Retail trade, nfd</t>
  </si>
  <si>
    <t>39 Motor vehicle and motor vehicle parts retailing</t>
  </si>
  <si>
    <t>40 Fuel retailing</t>
  </si>
  <si>
    <t>41 Food retailing</t>
  </si>
  <si>
    <t>42 Other store-based retailing</t>
  </si>
  <si>
    <t>43 Non-store retailing and retail commission-based buying and/or selling</t>
  </si>
  <si>
    <t>H0 Accommodation and food services, nfd</t>
  </si>
  <si>
    <t>44 Accommodation</t>
  </si>
  <si>
    <t>45 Food and beverage services</t>
  </si>
  <si>
    <t>I0 Transport, postal and warehousing, nfd</t>
  </si>
  <si>
    <t>46 Road transport</t>
  </si>
  <si>
    <t>47 Rail transport</t>
  </si>
  <si>
    <t>48 Water transport</t>
  </si>
  <si>
    <t>49 Air and space transport</t>
  </si>
  <si>
    <t>50 Other transport</t>
  </si>
  <si>
    <t>51 Postal and courier pick-up and delivery services</t>
  </si>
  <si>
    <t>52 Transport support services</t>
  </si>
  <si>
    <t>53 Warehousing and storage services</t>
  </si>
  <si>
    <t>J0 Information media and telecommunications, nfd</t>
  </si>
  <si>
    <t>54 Publishing (except internet and music publishing)</t>
  </si>
  <si>
    <t>55 Motion picture and sound recording activities</t>
  </si>
  <si>
    <t>56 Broadcasting (except internet)</t>
  </si>
  <si>
    <t>57 Internet publishing and broadcasting</t>
  </si>
  <si>
    <t>58 Telecommunications services</t>
  </si>
  <si>
    <t>59 Internet service providers, web search portals and data processing services</t>
  </si>
  <si>
    <t>60 Library and other information services</t>
  </si>
  <si>
    <t>K0 Financial and insurance services, nfd</t>
  </si>
  <si>
    <t>62 Finance</t>
  </si>
  <si>
    <t>63 Insurance and superannuation funds</t>
  </si>
  <si>
    <t>64 Auxiliary finance and insurance services</t>
  </si>
  <si>
    <t>L0 Rental, hiring and real estate services, nfd</t>
  </si>
  <si>
    <t>66 Rental and hiring services (except real estate)</t>
  </si>
  <si>
    <t>67 Property operators and real estate services</t>
  </si>
  <si>
    <t>M0 Professional, scientific and technical services, nfd</t>
  </si>
  <si>
    <t>69 Professional, scientific and technical services (except computer system design and related services)</t>
  </si>
  <si>
    <t>70 Computer system design and related services</t>
  </si>
  <si>
    <t>N0 Administrative and support services, nfd</t>
  </si>
  <si>
    <t>72 Administrative services</t>
  </si>
  <si>
    <t>73 Building cleaning, pest control and other support services</t>
  </si>
  <si>
    <t>O0 Public administration and safety, nfd</t>
  </si>
  <si>
    <t>75 Public administration</t>
  </si>
  <si>
    <t>76 Defence</t>
  </si>
  <si>
    <t>77 Public order, safety and regulatory services</t>
  </si>
  <si>
    <t>P0 Education and training, nfd</t>
  </si>
  <si>
    <t>80 Preschool and school education</t>
  </si>
  <si>
    <t>81 Tertiary education</t>
  </si>
  <si>
    <t>82 Adult, community and other education</t>
  </si>
  <si>
    <t>Q0 Health care and social assistance, nfd</t>
  </si>
  <si>
    <t>84 Hospitals</t>
  </si>
  <si>
    <t>85 Medical and other health care services</t>
  </si>
  <si>
    <t>86 Residential care services</t>
  </si>
  <si>
    <t>87 Social assistance services</t>
  </si>
  <si>
    <t>R0 Arts and recreation services, nfd</t>
  </si>
  <si>
    <t>89 Heritage activities</t>
  </si>
  <si>
    <t>90 Creative and performing arts activities</t>
  </si>
  <si>
    <t>91 Sports and recreation activities</t>
  </si>
  <si>
    <t>92 Gambling activities</t>
  </si>
  <si>
    <t>S0 Other services, nfd</t>
  </si>
  <si>
    <t>94 Repair and maintenance</t>
  </si>
  <si>
    <t>95 Personal care and other services</t>
  </si>
  <si>
    <t>96 Private households employing staff and undifferentiated goods and service-producing activities of households for own use</t>
  </si>
  <si>
    <t>99 Inadequately described</t>
  </si>
  <si>
    <t>@ Not applicable</t>
  </si>
  <si>
    <t>@@ Not applicable</t>
  </si>
  <si>
    <t>1 Managers</t>
  </si>
  <si>
    <t>2 Professionals</t>
  </si>
  <si>
    <t>3 Technicians and trades workers</t>
  </si>
  <si>
    <t>4 Community and personal service workers</t>
  </si>
  <si>
    <t>5 Clerical and administrative workers</t>
  </si>
  <si>
    <t>6 Sales workers</t>
  </si>
  <si>
    <t>7 Machinery operators and drivers</t>
  </si>
  <si>
    <t>8 Labourers</t>
  </si>
  <si>
    <t>10 Managers, nfd</t>
  </si>
  <si>
    <t>11 Chief executives, general managers and legislators</t>
  </si>
  <si>
    <t>12 Farmers and farm managers</t>
  </si>
  <si>
    <t>13 Specialist managers</t>
  </si>
  <si>
    <t>14 Hospitality, retail and service managers</t>
  </si>
  <si>
    <t>20 Professionals, nfd</t>
  </si>
  <si>
    <t>21 Arts and media professionals</t>
  </si>
  <si>
    <t>22 Business, human resource and marketing professionals</t>
  </si>
  <si>
    <t>23 Design, engineering, science and transport professionals</t>
  </si>
  <si>
    <t>24 Education professionals</t>
  </si>
  <si>
    <t>25 Health professionals</t>
  </si>
  <si>
    <t>26 ICT professionals</t>
  </si>
  <si>
    <t>27 Legal, social and welfare professionals</t>
  </si>
  <si>
    <t>30 Technicians and trades workers, nfd</t>
  </si>
  <si>
    <t>31 Engineering, ICT and science technicians</t>
  </si>
  <si>
    <t>32 Automotive and engineering trades workers</t>
  </si>
  <si>
    <t>33 Construction trades workers</t>
  </si>
  <si>
    <t>34 Electrotechnology and telecommunications trades workers</t>
  </si>
  <si>
    <t>35 Food trades workers</t>
  </si>
  <si>
    <t>36 Skilled animal and horticultural workers</t>
  </si>
  <si>
    <t>39 Other technicians and trades workers</t>
  </si>
  <si>
    <t>40 Community and personal service workers, nfd</t>
  </si>
  <si>
    <t>41 Health and welfare support workers</t>
  </si>
  <si>
    <t>42 Carers and aides</t>
  </si>
  <si>
    <t>43 Hospitality workers</t>
  </si>
  <si>
    <t>44 Protective service workers</t>
  </si>
  <si>
    <t>45 Sports and personal service workers</t>
  </si>
  <si>
    <t>50 Clerical and administrative workers, nfd</t>
  </si>
  <si>
    <t>51 Office managers and program administrators</t>
  </si>
  <si>
    <t>52 Personal assistants and secretaries</t>
  </si>
  <si>
    <t>53 General clerical workers</t>
  </si>
  <si>
    <t>54 Inquiry clerks and receptionists</t>
  </si>
  <si>
    <t>55 Numerical clerks</t>
  </si>
  <si>
    <t>56 Clerical and office support workers</t>
  </si>
  <si>
    <t>59 Other clerical and administrative workers</t>
  </si>
  <si>
    <t>60 Sales workers, nfd</t>
  </si>
  <si>
    <t>61 Sales representatives and agents</t>
  </si>
  <si>
    <t>62 Sales assistants and salespersons</t>
  </si>
  <si>
    <t>63 Sales support workers</t>
  </si>
  <si>
    <t>70 Machinery operators and drivers, nfd</t>
  </si>
  <si>
    <t>71 Machine and stationary plant operators</t>
  </si>
  <si>
    <t>72 Mobile plant operators</t>
  </si>
  <si>
    <t>73 Road and rail drivers</t>
  </si>
  <si>
    <t>74 Storepersons</t>
  </si>
  <si>
    <t>80 Labourers, nfd</t>
  </si>
  <si>
    <t>81 Cleaners and laundry workers</t>
  </si>
  <si>
    <t>82 Construction and mining labourers</t>
  </si>
  <si>
    <t>83 Factory process workers</t>
  </si>
  <si>
    <t>84 Farm, forestry and garden workers</t>
  </si>
  <si>
    <t>85 Food preparation assistants</t>
  </si>
  <si>
    <t>89 Other labourers</t>
  </si>
  <si>
    <t>0 Injuries</t>
  </si>
  <si>
    <t>1 Diseases and conditions</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</si>
  <si>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</si>
  <si>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</si>
  <si>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</si>
  <si>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</si>
  <si>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</si>
  <si>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</si>
  <si>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</si>
  <si>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</si>
  <si>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health conditions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</si>
  <si>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</si>
  <si>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</si>
  <si>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</si>
  <si>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</si>
  <si>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</si>
  <si>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</si>
  <si>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</si>
  <si>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</si>
  <si>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</si>
  <si>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A1 Intracranial injuries</t>
  </si>
  <si>
    <t>B1 Fractures</t>
  </si>
  <si>
    <t>C1 Wounds, lacerations, amputations and internal organ damage</t>
  </si>
  <si>
    <t>D1 Burn</t>
  </si>
  <si>
    <t>E1 Injury to nerves and spinal cord</t>
  </si>
  <si>
    <t>F1 Trauma to joints and ligaments</t>
  </si>
  <si>
    <t>F2 Trauma to muscles and tendons</t>
  </si>
  <si>
    <t>F3 Residual soft tissue disorders due to trauma or unknown mechanisms</t>
  </si>
  <si>
    <t>G1 Other injuries</t>
  </si>
  <si>
    <t>H1 Joint diseases (arthropathies) and other articular cartilage diseases</t>
  </si>
  <si>
    <t>H2 Spinal vertebrae and intervertebral disc diseases - dorsopathies</t>
  </si>
  <si>
    <t>H3 Diseases involving the synovium and related tissue</t>
  </si>
  <si>
    <t>H4 Diseases of the muscle, tendon and related tissue</t>
  </si>
  <si>
    <t>H5 Other soft tissue diseases</t>
  </si>
  <si>
    <t>H6 Other musculoskeletal and connective tissue diseases, not elsewhere classified</t>
  </si>
  <si>
    <t>I1 Mental health conditions</t>
  </si>
  <si>
    <t>J1 Digestive system diseases</t>
  </si>
  <si>
    <t>K1 Skin and subcutaneous tissue diseases</t>
  </si>
  <si>
    <t>L1 Nervous system and sense organ diseases</t>
  </si>
  <si>
    <t>M1 Respiratory system diseases</t>
  </si>
  <si>
    <t>N1 Circulatory system diseases</t>
  </si>
  <si>
    <t>O1 Infectious and parasitic diseases</t>
  </si>
  <si>
    <t>P1 Neoplasms (cancer)</t>
  </si>
  <si>
    <t>Q1 Other diseases</t>
  </si>
  <si>
    <t>R1 Other claims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</si>
  <si>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</si>
  <si>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</si>
  <si>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</si>
  <si>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</si>
  <si>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</si>
  <si>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</si>
  <si>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</si>
  <si>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</si>
  <si>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</si>
  <si>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Vehicle incidents and other</t>
  </si>
  <si>
    <t>1 Head</t>
  </si>
  <si>
    <t>2 Neck</t>
  </si>
  <si>
    <t>3 Trunk</t>
  </si>
  <si>
    <t>4 Upper limbs</t>
  </si>
  <si>
    <t>5 Lower limbs</t>
  </si>
  <si>
    <t>6 Multiple locations</t>
  </si>
  <si>
    <t>7 Systemic locations</t>
  </si>
  <si>
    <t>8 Non-physical locations</t>
  </si>
  <si>
    <t>9 Unspecified locations</t>
  </si>
  <si>
    <t>11 Cranium</t>
  </si>
  <si>
    <t>12 Eye</t>
  </si>
  <si>
    <t>13 Ear</t>
  </si>
  <si>
    <t>14 Mouth</t>
  </si>
  <si>
    <t>15 Nose</t>
  </si>
  <si>
    <t>16 Face, not elsewhere specified</t>
  </si>
  <si>
    <t>18 Head- multiple locations</t>
  </si>
  <si>
    <t>19 Head - unspecified locations</t>
  </si>
  <si>
    <t>21 Neck</t>
  </si>
  <si>
    <t>31 Back - upper or lower</t>
  </si>
  <si>
    <t>33 Chest (thorax)</t>
  </si>
  <si>
    <t>34/35 Abdomen and pelvic region</t>
  </si>
  <si>
    <t>38 Trunk - multiple locations</t>
  </si>
  <si>
    <t>39 Trunk - unspecified locations</t>
  </si>
  <si>
    <t>41 Shoulder</t>
  </si>
  <si>
    <t>42 Upper arm</t>
  </si>
  <si>
    <t>43 Elbow</t>
  </si>
  <si>
    <t>44 Forearm</t>
  </si>
  <si>
    <t>45 Wrist</t>
  </si>
  <si>
    <t>46 Hand, fingers and thumb</t>
  </si>
  <si>
    <t>48 Upper limb - multiple locations</t>
  </si>
  <si>
    <t>49 Upper limb - unspecified locations</t>
  </si>
  <si>
    <t>51 Hip</t>
  </si>
  <si>
    <t>52 Upper leg</t>
  </si>
  <si>
    <t>53 Knee</t>
  </si>
  <si>
    <t>54 Lower leg</t>
  </si>
  <si>
    <t>55 Ankle</t>
  </si>
  <si>
    <t>56 Foot and toes</t>
  </si>
  <si>
    <t>58 Lower limb - multiple locations</t>
  </si>
  <si>
    <t>59 Lower limb - unspecified locations</t>
  </si>
  <si>
    <t>61 Neck and trunk</t>
  </si>
  <si>
    <t>62 Head and neck</t>
  </si>
  <si>
    <t>63 Head and other</t>
  </si>
  <si>
    <t>64 Trunk and limbs</t>
  </si>
  <si>
    <t>65 Upper and lower limbs</t>
  </si>
  <si>
    <t>66 Neck and shoulder</t>
  </si>
  <si>
    <t>68 Other specified multiple locations</t>
  </si>
  <si>
    <t>69 Unspecified multiple locations</t>
  </si>
  <si>
    <t>71 Circulatory system</t>
  </si>
  <si>
    <t>72 Respiratory system</t>
  </si>
  <si>
    <t>73 Digestive system</t>
  </si>
  <si>
    <t>74 Genitourinary system</t>
  </si>
  <si>
    <t>75 Nervous system</t>
  </si>
  <si>
    <t>78 Other and multiple systemic conditions</t>
  </si>
  <si>
    <t>79 Unspecified systemic conditions</t>
  </si>
  <si>
    <t>80 Psychological system</t>
  </si>
  <si>
    <t>90 Unspecified locations</t>
  </si>
  <si>
    <t>1 Machinery and (mainly) fixed plant</t>
  </si>
  <si>
    <t>2 Mobile plant and transport</t>
  </si>
  <si>
    <t>3 Powered equipment, tools and appliances</t>
  </si>
  <si>
    <t>4 Non-powered handtools, appliances and equipment</t>
  </si>
  <si>
    <t>5 Chemicals and chemical products</t>
  </si>
  <si>
    <t>6 Materials and substances</t>
  </si>
  <si>
    <t>7 Environmental agencies</t>
  </si>
  <si>
    <t>8 Animal, human and biological agencies</t>
  </si>
  <si>
    <t>9 Other and unspecified agencies</t>
  </si>
  <si>
    <t>11 Cutting, slicing, sawing machinery</t>
  </si>
  <si>
    <t>12 Crushing, pressing, rolling machinery</t>
  </si>
  <si>
    <t>13 Heating, cooking, baking equipment</t>
  </si>
  <si>
    <t>14 Cooling refrigeration plant and equipment</t>
  </si>
  <si>
    <t>16 Electrical installation</t>
  </si>
  <si>
    <t>17 Radiation-based equipment</t>
  </si>
  <si>
    <t>18 Filling and bottling/packaging plant</t>
  </si>
  <si>
    <t>19 Other plant and machinery</t>
  </si>
  <si>
    <t>21 Self-propelled plant</t>
  </si>
  <si>
    <t>22 Semi-portable plant</t>
  </si>
  <si>
    <t>23 Other mobile plant</t>
  </si>
  <si>
    <t>24 Road transport</t>
  </si>
  <si>
    <t>25 Rail transport</t>
  </si>
  <si>
    <t>26 Air transport</t>
  </si>
  <si>
    <t>27 Water transport</t>
  </si>
  <si>
    <t>29 Other transport</t>
  </si>
  <si>
    <t>31 Workshop and worksite tools and equipment</t>
  </si>
  <si>
    <t>32 Kitchen and domestic equipment</t>
  </si>
  <si>
    <t>33 Office and electronic equipment</t>
  </si>
  <si>
    <t>34 Garden and outdoor powered equipment</t>
  </si>
  <si>
    <t>35 Pressure-based equipment not covered elsewhere</t>
  </si>
  <si>
    <t>39 Other powered equipment, tools and appliances</t>
  </si>
  <si>
    <t>41 Handtools, non-powered, edged</t>
  </si>
  <si>
    <t>42 Other handtools</t>
  </si>
  <si>
    <t>43 Fastening, packing and packaging equipment</t>
  </si>
  <si>
    <t>44 Furniture and fittings</t>
  </si>
  <si>
    <t>45 Other utensils</t>
  </si>
  <si>
    <t>46 Ladders, mobile ramps and stairways, and scaffolding</t>
  </si>
  <si>
    <t>49 Other non-powered equipment</t>
  </si>
  <si>
    <t>51 Nominated chemicals</t>
  </si>
  <si>
    <t>52 Other basic chemicals</t>
  </si>
  <si>
    <t>53 Chemical products</t>
  </si>
  <si>
    <t>54 Immunobiologicals</t>
  </si>
  <si>
    <t>61 Non-metallic minerals and substances</t>
  </si>
  <si>
    <t>62 Other materials and objects</t>
  </si>
  <si>
    <t>63 Other substances</t>
  </si>
  <si>
    <t>71 Outdoor environment</t>
  </si>
  <si>
    <t>72 Indoor environment</t>
  </si>
  <si>
    <t>81 Live four-legged animals</t>
  </si>
  <si>
    <t>82 Other live animals</t>
  </si>
  <si>
    <t>83 Non-living animals</t>
  </si>
  <si>
    <t>84 Human agencies</t>
  </si>
  <si>
    <t>85 Biological agencies</t>
  </si>
  <si>
    <t>91 Non-physical agencies</t>
  </si>
  <si>
    <t>99 Other and unspecified agencies</t>
  </si>
  <si>
    <t>Claims (median compensation paid $)</t>
  </si>
  <si>
    <t>Claims (median time lost weeks)</t>
  </si>
  <si>
    <t>2022-23p</t>
  </si>
  <si>
    <t>&amp; Unknown</t>
  </si>
  <si>
    <t>&amp;&amp; Unknown</t>
  </si>
  <si>
    <t>15 Conveyors and lifting plant</t>
  </si>
  <si>
    <t>73/74 Underground environment</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</si>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</sst>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9"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b/>
      <sz val="11"/>
      <color theme="1"/>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2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2" xfId="2" applyAlignment="1">
      <alignment horizontal="left"/>
    </xf>
    <xf numFmtId="0" fontId="6" fillId="0" borderId="0" xfId="4" applyAlignment="1"/>
    <xf numFmtId="0" fontId="6" fillId="0" borderId="0" xfId="4" applyAlignment="1">
      <alignment vertic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0" fontId="0" fillId="0" borderId="0" xfId="0" applyAlignment="1">
      <alignment horizontal="left" indent="2"/>
    </xf>
    <xf numFmtId="0" fontId="1" fillId="2" borderId="1" xfId="1" applyFill="1"/>
    <xf numFmtId="0" fontId="0" fillId="2" borderId="0" xfId="0" applyFill="1"/>
    <xf numFmtId="0" fontId="4" fillId="2" borderId="0" xfId="0" applyFont="1" applyFill="1"/>
    <xf numFmtId="0" fontId="2" fillId="2" borderId="2" xfId="2" applyFill="1"/>
    <xf numFmtId="14" fontId="7" fillId="2" borderId="0" xfId="0" applyNumberFormat="1" applyFont="1" applyFill="1"/>
    <xf numFmtId="0" fontId="3" fillId="2" borderId="0" xfId="3" applyFill="1" applyAlignment="1">
      <alignment horizontal="left" indent="1"/>
    </xf>
    <xf numFmtId="0" fontId="5" fillId="2" borderId="0" xfId="0" applyFont="1" applyFill="1" applyAlignment="1">
      <alignment horizontal="left" indent="2"/>
    </xf>
    <xf numFmtId="0" fontId="6" fillId="2" borderId="0" xfId="4" applyFill="1"/>
    <xf numFmtId="0" fontId="8" fillId="2" borderId="0" xfId="4" applyFont="1" applyFill="1"/>
  </cellXfs>
  <cellStyles count="5">
    <cellStyle name="Heading 1" xfId="1" builtinId="16"/>
    <cellStyle name="Heading 2" xfId="2" builtinId="17"/>
    <cellStyle name="Heading 4" xfId="3" builtinId="19"/>
    <cellStyle name="Hyperlink" xfId="4" builtinId="8"/>
    <cellStyle name="Normal" xfId="0" builtinId="0"/>
  </cellStyles>
  <dxfs count="140">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pivotCacheDefinition" Target="pivotCache/pivotCacheDefinition6.xml"/><Relationship Id="rId47" Type="http://schemas.openxmlformats.org/officeDocument/2006/relationships/pivotCacheDefinition" Target="pivotCache/pivotCacheDefinition11.xml"/><Relationship Id="rId63" Type="http://schemas.openxmlformats.org/officeDocument/2006/relationships/pivotCacheDefinition" Target="pivotCache/pivotCacheDefinition27.xml"/><Relationship Id="rId68" Type="http://schemas.openxmlformats.org/officeDocument/2006/relationships/pivotCacheDefinition" Target="pivotCache/pivotCacheDefinition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pivotCacheDefinition" Target="pivotCache/pivotCacheDefinition1.xml"/><Relationship Id="rId53" Type="http://schemas.openxmlformats.org/officeDocument/2006/relationships/pivotCacheDefinition" Target="pivotCache/pivotCacheDefinition17.xml"/><Relationship Id="rId58" Type="http://schemas.openxmlformats.org/officeDocument/2006/relationships/pivotCacheDefinition" Target="pivotCache/pivotCacheDefinition22.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pivotCacheDefinition" Target="pivotCache/pivotCacheDefinition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7.xml"/><Relationship Id="rId48" Type="http://schemas.openxmlformats.org/officeDocument/2006/relationships/pivotCacheDefinition" Target="pivotCache/pivotCacheDefinition12.xml"/><Relationship Id="rId56" Type="http://schemas.openxmlformats.org/officeDocument/2006/relationships/pivotCacheDefinition" Target="pivotCache/pivotCacheDefinition20.xml"/><Relationship Id="rId64" Type="http://schemas.openxmlformats.org/officeDocument/2006/relationships/pivotCacheDefinition" Target="pivotCache/pivotCacheDefinition28.xml"/><Relationship Id="rId69" Type="http://schemas.openxmlformats.org/officeDocument/2006/relationships/pivotCacheDefinition" Target="pivotCache/pivotCacheDefinition33.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15.xml"/><Relationship Id="rId72" Type="http://schemas.openxmlformats.org/officeDocument/2006/relationships/theme" Target="theme/theme1.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2.xml"/><Relationship Id="rId46" Type="http://schemas.openxmlformats.org/officeDocument/2006/relationships/pivotCacheDefinition" Target="pivotCache/pivotCacheDefinition10.xml"/><Relationship Id="rId59" Type="http://schemas.openxmlformats.org/officeDocument/2006/relationships/pivotCacheDefinition" Target="pivotCache/pivotCacheDefinition23.xml"/><Relationship Id="rId67" Type="http://schemas.openxmlformats.org/officeDocument/2006/relationships/pivotCacheDefinition" Target="pivotCache/pivotCacheDefinition31.xml"/><Relationship Id="rId20" Type="http://schemas.openxmlformats.org/officeDocument/2006/relationships/worksheet" Target="worksheets/sheet20.xml"/><Relationship Id="rId41" Type="http://schemas.openxmlformats.org/officeDocument/2006/relationships/pivotCacheDefinition" Target="pivotCache/pivotCacheDefinition5.xml"/><Relationship Id="rId54" Type="http://schemas.openxmlformats.org/officeDocument/2006/relationships/pivotCacheDefinition" Target="pivotCache/pivotCacheDefinition18.xml"/><Relationship Id="rId62" Type="http://schemas.openxmlformats.org/officeDocument/2006/relationships/pivotCacheDefinition" Target="pivotCache/pivotCacheDefinition26.xml"/><Relationship Id="rId70" Type="http://schemas.openxmlformats.org/officeDocument/2006/relationships/pivotCacheDefinition" Target="pivotCache/pivotCacheDefinition34.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3.xml"/><Relationship Id="rId57" Type="http://schemas.openxmlformats.org/officeDocument/2006/relationships/pivotCacheDefinition" Target="pivotCache/pivotCacheDefinition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pivotCacheDefinition" Target="pivotCache/pivotCacheDefinition8.xml"/><Relationship Id="rId52" Type="http://schemas.openxmlformats.org/officeDocument/2006/relationships/pivotCacheDefinition" Target="pivotCache/pivotCacheDefinition16.xml"/><Relationship Id="rId60" Type="http://schemas.openxmlformats.org/officeDocument/2006/relationships/pivotCacheDefinition" Target="pivotCache/pivotCacheDefinition24.xml"/><Relationship Id="rId65" Type="http://schemas.openxmlformats.org/officeDocument/2006/relationships/pivotCacheDefinition" Target="pivotCache/pivotCacheDefinition29.xml"/><Relationship Id="rId73" Type="http://schemas.openxmlformats.org/officeDocument/2006/relationships/connections" Target="connections.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3.xml"/><Relationship Id="rId34" Type="http://schemas.openxmlformats.org/officeDocument/2006/relationships/worksheet" Target="worksheets/sheet34.xml"/><Relationship Id="rId50" Type="http://schemas.openxmlformats.org/officeDocument/2006/relationships/pivotCacheDefinition" Target="pivotCache/pivotCacheDefinition14.xml"/><Relationship Id="rId55" Type="http://schemas.openxmlformats.org/officeDocument/2006/relationships/pivotCacheDefinition" Target="pivotCache/pivotCacheDefinition19.xml"/><Relationship Id="rId76"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pivotCacheDefinition" Target="pivotCache/pivotCacheDefinition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pivotCacheDefinition" Target="pivotCache/pivotCacheDefinition4.xml"/><Relationship Id="rId45" Type="http://schemas.openxmlformats.org/officeDocument/2006/relationships/pivotCacheDefinition" Target="pivotCache/pivotCacheDefinition9.xml"/><Relationship Id="rId66" Type="http://schemas.openxmlformats.org/officeDocument/2006/relationships/pivotCacheDefinition" Target="pivotCache/pivotCacheDefinition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33618</xdr:colOff>
      <xdr:row>8</xdr:row>
      <xdr:rowOff>19052</xdr:rowOff>
    </xdr:from>
    <xdr:to>
      <xdr:col>21</xdr:col>
      <xdr:colOff>0</xdr:colOff>
      <xdr:row>60</xdr:row>
      <xdr:rowOff>100854</xdr:rowOff>
    </xdr:to>
    <xdr:sp macro="" textlink="">
      <xdr:nvSpPr>
        <xdr:cNvPr id="2" name="TextBox 1">
          <a:extLst>
            <a:ext uri="{FF2B5EF4-FFF2-40B4-BE49-F238E27FC236}">
              <a16:creationId xmlns:a16="http://schemas.microsoft.com/office/drawing/2014/main" id="{EB60539A-DDD4-D054-B033-787591E695ED}"/>
            </a:ext>
          </a:extLst>
        </xdr:cNvPr>
        <xdr:cNvSpPr txBox="1"/>
      </xdr:nvSpPr>
      <xdr:spPr>
        <a:xfrm>
          <a:off x="9065559" y="1699934"/>
          <a:ext cx="11463617" cy="10043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Safe Work Australia (SWA) compiles national workers’ compensation statistics using data obtained from workers’ compensation authorities in each state, territory and the Commonwealth government. These data are collated into the National Data Set for Compensation-based Statistics (NDS), which is SWA’s primary source of information on work-related injuries and diseases. </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see the SWA Data site </a:t>
          </a:r>
          <a:r>
            <a:rPr lang="en-AU" sz="1100" u="sng">
              <a:solidFill>
                <a:srgbClr val="0000FF"/>
              </a:solidFill>
              <a:effectLst/>
              <a:latin typeface="+mn-lt"/>
              <a:ea typeface="+mn-ea"/>
              <a:cs typeface="+mn-cs"/>
            </a:rPr>
            <a:t>Workers’ compensation About data page [Link 1]</a:t>
          </a:r>
          <a:r>
            <a:rPr lang="en-AU" sz="1100">
              <a:solidFill>
                <a:schemeClr val="dk1"/>
              </a:solidFill>
              <a:effectLst/>
              <a:latin typeface="+mn-lt"/>
              <a:ea typeface="+mn-ea"/>
              <a:cs typeface="+mn-cs"/>
            </a:rPr>
            <a:t> for detailed information regarding this release.</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All data provided in </a:t>
          </a:r>
          <a:r>
            <a:rPr lang="en-AU" sz="1100" i="1">
              <a:solidFill>
                <a:schemeClr val="dk1"/>
              </a:solidFill>
              <a:effectLst/>
              <a:latin typeface="+mn-lt"/>
              <a:ea typeface="+mn-ea"/>
              <a:cs typeface="+mn-cs"/>
            </a:rPr>
            <a:t>NDS detailed data file</a:t>
          </a:r>
          <a:r>
            <a:rPr lang="en-AU" sz="1100">
              <a:solidFill>
                <a:schemeClr val="dk1"/>
              </a:solidFill>
              <a:effectLst/>
              <a:latin typeface="+mn-lt"/>
              <a:ea typeface="+mn-ea"/>
              <a:cs typeface="+mn-cs"/>
            </a:rPr>
            <a:t> are derived from the NDS and present workers’ compensation claims data aggregated by financial year for the most currently available 10-year period (up to and including 2022-23), limited to instances of serious claims.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be aware of the footnotes in the below table with respect to specific content provided:</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j-lt"/>
              <a:ea typeface="+mn-ea"/>
              <a:cs typeface="+mn-cs"/>
            </a:rPr>
            <a:t>All Tables:</a:t>
          </a:r>
        </a:p>
        <a:p>
          <a:pPr marL="171450" lvl="0" indent="-171450">
            <a:buFont typeface="Arial" panose="020B0604020202020204" pitchFamily="34" charset="0"/>
            <a:buChar char="•"/>
          </a:pPr>
          <a:r>
            <a:rPr lang="en-AU" sz="1100">
              <a:solidFill>
                <a:schemeClr val="dk1"/>
              </a:solidFill>
              <a:effectLst/>
              <a:latin typeface="+mn-lt"/>
              <a:ea typeface="+mn-ea"/>
              <a:cs typeface="+mn-cs"/>
            </a:rPr>
            <a:t>‘Serious’ workers compensation claims are defined as ‘All accepted workers’ compensation claims’ which have resulted in one or more working weeks lost. ‘All accepted workers’ workers compensation claims defined as the entire NDS with the limitations of: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Limiting to ‘Accepted’ claims.</a:t>
          </a:r>
        </a:p>
        <a:p>
          <a:pPr marL="628650" lvl="1" indent="-171450">
            <a:buFont typeface="Courier New" panose="02070309020205020404" pitchFamily="49" charset="0"/>
            <a:buChar char="o"/>
          </a:pPr>
          <a:r>
            <a:rPr lang="en-AU" sz="1100">
              <a:solidFill>
                <a:schemeClr val="dk1"/>
              </a:solidFill>
              <a:effectLst/>
              <a:latin typeface="+mn-lt"/>
              <a:ea typeface="+mn-ea"/>
              <a:cs typeface="+mn-cs"/>
            </a:rPr>
            <a:t>Excluding claims that fall outside jurisdiction scope of ‘Australia’.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Excluding claims involving fatality.</a:t>
          </a:r>
        </a:p>
        <a:p>
          <a:pPr marL="628650" lvl="1" indent="-171450">
            <a:buFont typeface="Courier New" panose="02070309020205020404" pitchFamily="49" charset="0"/>
            <a:buChar char="o"/>
          </a:pPr>
          <a:r>
            <a:rPr lang="en-AU" sz="1100">
              <a:solidFill>
                <a:schemeClr val="dk1"/>
              </a:solidFill>
              <a:effectLst/>
              <a:latin typeface="+mn-lt"/>
              <a:ea typeface="+mn-ea"/>
              <a:cs typeface="+mn-cs"/>
            </a:rPr>
            <a:t>Excluding claims with specific Duty status’s, including, ‘Commuting/journey’ or ‘Away from work during recess period’.</a:t>
          </a:r>
        </a:p>
        <a:p>
          <a:pPr marL="171450" lvl="0" indent="-171450">
            <a:buFont typeface="Arial" panose="020B0604020202020204" pitchFamily="34" charset="0"/>
            <a:buChar char="•"/>
          </a:pPr>
          <a:r>
            <a:rPr lang="en-AU" sz="1100">
              <a:solidFill>
                <a:schemeClr val="dk1"/>
              </a:solidFill>
              <a:effectLst/>
              <a:latin typeface="+mn-lt"/>
              <a:ea typeface="+mn-ea"/>
              <a:cs typeface="+mn-cs"/>
            </a:rPr>
            <a:t>The latest year of NDS results are preliminary (denoted by ‘p’). Revisions in preliminary results are likely over future years as open claims are finalised.</a:t>
          </a:r>
        </a:p>
        <a:p>
          <a:pPr marL="171450" lvl="0" indent="-171450">
            <a:buFont typeface="Arial" panose="020B0604020202020204" pitchFamily="34" charset="0"/>
            <a:buChar char="•"/>
          </a:pPr>
          <a:r>
            <a:rPr lang="en-AU" sz="1100">
              <a:solidFill>
                <a:schemeClr val="dk1"/>
              </a:solidFill>
              <a:effectLst/>
              <a:latin typeface="+mn-lt"/>
              <a:ea typeface="+mn-ea"/>
              <a:cs typeface="+mn-cs"/>
            </a:rPr>
            <a:t>NDS values less than 5 cannot be provided due to privacy concerns. An “NP” (not publishable) label is imputed where values are below this reporting threshold.</a:t>
          </a:r>
        </a:p>
        <a:p>
          <a:pPr marL="171450" lvl="0" indent="-171450">
            <a:buFont typeface="Arial" panose="020B0604020202020204" pitchFamily="34" charset="0"/>
            <a:buChar char="•"/>
          </a:pPr>
          <a:r>
            <a:rPr lang="en-AU" sz="1100">
              <a:solidFill>
                <a:schemeClr val="dk1"/>
              </a:solidFill>
              <a:effectLst/>
              <a:latin typeface="+mn-lt"/>
              <a:ea typeface="+mn-ea"/>
              <a:cs typeface="+mn-cs"/>
            </a:rPr>
            <a:t>Subtotals may not sum to total values due to miscoded and missing information for some records at lower levels of detail being excluded form reporting.</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1.2, 2.2, 8.2, and 9.2:</a:t>
          </a:r>
        </a:p>
        <a:p>
          <a:pPr marL="171450" lvl="0" indent="-171450">
            <a:buFont typeface="Arial" panose="020B0604020202020204" pitchFamily="34" charset="0"/>
            <a:buChar char="•"/>
          </a:pPr>
          <a:r>
            <a:rPr lang="en-AU" sz="1100">
              <a:solidFill>
                <a:schemeClr val="dk1"/>
              </a:solidFill>
              <a:effectLst/>
              <a:latin typeface="+mn-lt"/>
              <a:ea typeface="+mn-ea"/>
              <a:cs typeface="+mn-cs"/>
            </a:rPr>
            <a:t>The ‘Claims frequency rate’ is defined as the number of Claims per million hours worked, using estimates of the working population covered under workers’ compensation schemes.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There are significant differences in the number of hours worked by different groups of employees, and employees at different points in time. The Claims frequency rate accounts for these differences and allows more accurate comparisons between different groups of workers.</a:t>
          </a:r>
        </a:p>
        <a:p>
          <a:pPr marL="171450" lvl="0" indent="-171450">
            <a:buFont typeface="Arial" panose="020B0604020202020204" pitchFamily="34" charset="0"/>
            <a:buChar char="•"/>
          </a:pPr>
          <a:r>
            <a:rPr lang="en-AU" sz="1100">
              <a:solidFill>
                <a:schemeClr val="dk1"/>
              </a:solidFill>
              <a:effectLst/>
              <a:latin typeface="+mn-lt"/>
              <a:ea typeface="+mn-ea"/>
              <a:cs typeface="+mn-cs"/>
            </a:rPr>
            <a:t>In addition to standard reporting requirements NDS frequency rates are suppressed (with “NP” label is imputed) where: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 relative standard error (RSE) associated with the number of hours or jobs estimate is greater than or equal to 50%.</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 estimated jobs count is less than 1,000.  </a:t>
          </a: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1.3, 2.3, 8.3, and 9.3:</a:t>
          </a:r>
        </a:p>
        <a:p>
          <a:pPr marL="171450" lvl="0" indent="-171450">
            <a:buFont typeface="Arial" panose="020B0604020202020204" pitchFamily="34" charset="0"/>
            <a:buChar char="•"/>
          </a:pPr>
          <a:r>
            <a:rPr lang="en-AU" sz="1100">
              <a:solidFill>
                <a:schemeClr val="dk1"/>
              </a:solidFill>
              <a:effectLst/>
              <a:latin typeface="+mn-lt"/>
              <a:ea typeface="+mn-ea"/>
              <a:cs typeface="+mn-cs"/>
            </a:rPr>
            <a:t>The ‘Claim incidence rate’ is defined as the number of Claims per thousand workers, using estimates of the working population covered under workers’ compensation schemes.</a:t>
          </a:r>
        </a:p>
        <a:p>
          <a:pPr marL="171450" lvl="0" indent="-171450">
            <a:buFont typeface="Arial" panose="020B0604020202020204" pitchFamily="34" charset="0"/>
            <a:buChar char="•"/>
          </a:pPr>
          <a:r>
            <a:rPr lang="en-AU" sz="1100">
              <a:solidFill>
                <a:schemeClr val="dk1"/>
              </a:solidFill>
              <a:effectLst/>
              <a:latin typeface="+mn-lt"/>
              <a:ea typeface="+mn-ea"/>
              <a:cs typeface="+mn-cs"/>
            </a:rPr>
            <a:t>In addition to standard reporting requirements NDS incidence rates are suppressed (with an “NP” label imputed) where: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 relative standard error (RSE) associated with the number of jobs estimate is greater than or equal to 50%.</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 estimated jobs count is less than 1,000.  </a:t>
          </a:r>
        </a:p>
        <a:p>
          <a:pPr marL="0" lvl="0" indent="0">
            <a:buFontTx/>
            <a:buNone/>
          </a:pPr>
          <a:endParaRPr lang="en-AU" sz="1100">
            <a:solidFill>
              <a:schemeClr val="dk1"/>
            </a:solidFill>
            <a:effectLst/>
            <a:latin typeface="+mn-lt"/>
            <a:ea typeface="+mn-ea"/>
            <a:cs typeface="+mn-cs"/>
          </a:endParaRPr>
        </a:p>
        <a:p>
          <a:pPr marL="0" lvl="0" indent="0">
            <a:buFontTx/>
            <a:buNone/>
          </a:pPr>
          <a:r>
            <a:rPr lang="en-AU" sz="1100" b="1">
              <a:solidFill>
                <a:schemeClr val="dk1"/>
              </a:solidFill>
              <a:effectLst/>
              <a:latin typeface="+mj-lt"/>
              <a:ea typeface="+mn-ea"/>
              <a:cs typeface="+mn-cs"/>
            </a:rPr>
            <a:t>Tables 1.4, 2.4, 3.2, 4.2, 5.2, 6.2, 7.2, 8.4, and 9.4:</a:t>
          </a:r>
        </a:p>
        <a:p>
          <a:pPr marL="171450" lvl="0" indent="-171450">
            <a:buFont typeface="Arial" panose="020B0604020202020204" pitchFamily="34" charset="0"/>
            <a:buChar char="•"/>
          </a:pPr>
          <a:r>
            <a:rPr lang="en-AU" sz="1100">
              <a:solidFill>
                <a:schemeClr val="dk1"/>
              </a:solidFill>
              <a:effectLst/>
              <a:latin typeface="+mn-lt"/>
              <a:ea typeface="+mn-ea"/>
              <a:cs typeface="+mn-cs"/>
            </a:rPr>
            <a:t>The Median compensation paid is calculated using the sum of all compensation types paid for a work-related injury or illness, and excludes Claims where zero compensation was paid. </a:t>
          </a:r>
        </a:p>
        <a:p>
          <a:pPr marL="171450" lvl="0" indent="-171450">
            <a:buFont typeface="Arial" panose="020B0604020202020204" pitchFamily="34" charset="0"/>
            <a:buChar char="•"/>
          </a:pPr>
          <a:r>
            <a:rPr lang="en-AU" sz="1100">
              <a:solidFill>
                <a:schemeClr val="dk1"/>
              </a:solidFill>
              <a:effectLst/>
              <a:latin typeface="+mn-lt"/>
              <a:ea typeface="+mn-ea"/>
              <a:cs typeface="+mn-cs"/>
            </a:rPr>
            <a:t>Median compensation paid is not reported for the preliminary data reference period because some Claims remain open and may affect this calculation. Data are supressed (with an “NP” label imputed) for the preliminary year of data.</a:t>
          </a:r>
        </a:p>
        <a:p>
          <a:pPr marL="0" indent="0">
            <a:buFont typeface="Arial" panose="020B0604020202020204" pitchFamily="34" charset="0"/>
            <a:buNone/>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1.5, 2.5, 3.3, 4.3, 5.3, 6.3, 7.3, 8.5, and 9.5:</a:t>
          </a:r>
        </a:p>
        <a:p>
          <a:pPr marL="171450" lvl="0" indent="-171450">
            <a:buFont typeface="Arial" panose="020B0604020202020204" pitchFamily="34" charset="0"/>
            <a:buChar char="•"/>
          </a:pPr>
          <a:r>
            <a:rPr lang="en-AU" sz="1100">
              <a:solidFill>
                <a:schemeClr val="dk1"/>
              </a:solidFill>
              <a:effectLst/>
              <a:latin typeface="+mn-lt"/>
              <a:ea typeface="+mn-ea"/>
              <a:cs typeface="+mn-cs"/>
            </a:rPr>
            <a:t>The Median time lost for Claims show the median time in working weeks that claimants required off work following a compensated work-related injury or illness. </a:t>
          </a:r>
        </a:p>
        <a:p>
          <a:pPr marL="171450" lvl="0" indent="-171450">
            <a:buFont typeface="Arial" panose="020B0604020202020204" pitchFamily="34" charset="0"/>
            <a:buChar char="•"/>
          </a:pPr>
          <a:r>
            <a:rPr lang="en-AU" sz="1100">
              <a:solidFill>
                <a:schemeClr val="dk1"/>
              </a:solidFill>
              <a:effectLst/>
              <a:latin typeface="+mn-lt"/>
              <a:ea typeface="+mn-ea"/>
              <a:cs typeface="+mn-cs"/>
            </a:rPr>
            <a:t>Median time lost is not reported for the preliminary data reference period because some Claims remain open and may affect this calculation. Data are supressed (with an “NP” label imputed) for the preliminary year of data.</a:t>
          </a:r>
        </a:p>
        <a:p>
          <a:pPr marL="0" indent="0">
            <a:buFont typeface="Arial" panose="020B0604020202020204" pitchFamily="34" charset="0"/>
            <a:buNone/>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1.1 - 1.5:</a:t>
          </a:r>
        </a:p>
        <a:p>
          <a:pPr marL="171450" lvl="0" indent="-171450">
            <a:buFont typeface="Arial" panose="020B0604020202020204" pitchFamily="34" charset="0"/>
            <a:buChar char="•"/>
          </a:pPr>
          <a:r>
            <a:rPr lang="en-AU" sz="1100">
              <a:solidFill>
                <a:schemeClr val="dk1"/>
              </a:solidFill>
              <a:effectLst/>
              <a:latin typeface="+mn-lt"/>
              <a:ea typeface="+mn-ea"/>
              <a:cs typeface="+mn-cs"/>
            </a:rPr>
            <a:t>Industry refers to the range of economic activities undertaken by a business to produce goods and services, and is recorded using the Australian Bureau of Statistics (ABS) </a:t>
          </a:r>
          <a:r>
            <a:rPr lang="en-AU" sz="1100" u="sng">
              <a:solidFill>
                <a:srgbClr val="0000FF"/>
              </a:solidFill>
              <a:effectLst/>
              <a:latin typeface="+mn-lt"/>
              <a:ea typeface="+mn-ea"/>
              <a:cs typeface="+mn-cs"/>
            </a:rPr>
            <a:t>Australian and New Zealand Standard Industrial Classification (ANZSIC) [Link 2]</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2.1 - 2.5:</a:t>
          </a:r>
        </a:p>
        <a:p>
          <a:pPr marL="171450" lvl="0" indent="-171450">
            <a:buFont typeface="Arial" panose="020B0604020202020204" pitchFamily="34" charset="0"/>
            <a:buChar char="•"/>
          </a:pPr>
          <a:r>
            <a:rPr lang="en-AU" sz="1100">
              <a:solidFill>
                <a:schemeClr val="dk1"/>
              </a:solidFill>
              <a:effectLst/>
              <a:latin typeface="+mn-lt"/>
              <a:ea typeface="+mn-ea"/>
              <a:cs typeface="+mn-cs"/>
            </a:rPr>
            <a:t>Occupation refers to the type of job undertaken by a worker in the labour market and is recorded using the Australian Bureau of Statistics (ABS)</a:t>
          </a:r>
          <a:r>
            <a:rPr lang="en-AU" sz="1100">
              <a:solidFill>
                <a:srgbClr val="0000FF"/>
              </a:solidFill>
              <a:effectLst/>
              <a:latin typeface="+mn-lt"/>
              <a:ea typeface="+mn-ea"/>
              <a:cs typeface="+mn-cs"/>
            </a:rPr>
            <a:t> </a:t>
          </a:r>
          <a:r>
            <a:rPr lang="en-AU" sz="1100" u="sng">
              <a:solidFill>
                <a:srgbClr val="0000FF"/>
              </a:solidFill>
              <a:effectLst/>
              <a:latin typeface="+mn-lt"/>
              <a:ea typeface="+mn-ea"/>
              <a:cs typeface="+mn-cs"/>
            </a:rPr>
            <a:t>Australian and New Zealand Standard Classification of Occupations (ANZSCO) [Link 3]</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3.1 – 7.3:</a:t>
          </a:r>
        </a:p>
        <a:p>
          <a:pPr marL="171450" indent="-171450">
            <a:buFont typeface="Arial" panose="020B0604020202020204" pitchFamily="34" charset="0"/>
            <a:buChar char="•"/>
          </a:pPr>
          <a:r>
            <a:rPr lang="en-AU" sz="1100">
              <a:solidFill>
                <a:schemeClr val="dk1"/>
              </a:solidFill>
              <a:effectLst/>
              <a:latin typeface="+mn-lt"/>
              <a:ea typeface="+mn-ea"/>
              <a:cs typeface="+mn-cs"/>
            </a:rPr>
            <a:t>Nature, Bodily location, Mechanism, Agency, and Breakdown Agency of injury or disease or incident are structures defined under the </a:t>
          </a:r>
          <a:r>
            <a:rPr lang="en-AU" sz="1100" u="sng">
              <a:solidFill>
                <a:srgbClr val="0000FF"/>
              </a:solidFill>
              <a:effectLst/>
              <a:latin typeface="+mn-lt"/>
              <a:ea typeface="+mn-ea"/>
              <a:cs typeface="+mn-cs"/>
            </a:rPr>
            <a:t>Type of Occurrence Classification System (TOOCS) 3rd Edition [Link 4]</a:t>
          </a:r>
          <a:r>
            <a:rPr lang="en-AU" sz="1100" u="sng">
              <a:solidFill>
                <a:schemeClr val="dk1"/>
              </a:solidFill>
              <a:effectLst/>
              <a:latin typeface="+mn-lt"/>
              <a:ea typeface="+mn-ea"/>
              <a:cs typeface="+mn-cs"/>
            </a:rPr>
            <a:t>.</a:t>
          </a:r>
          <a:r>
            <a:rPr lang="en-AU" sz="1100">
              <a:solidFill>
                <a:schemeClr val="dk1"/>
              </a:solidFill>
              <a:effectLst/>
              <a:latin typeface="+mn-lt"/>
              <a:ea typeface="+mn-ea"/>
              <a:cs typeface="+mn-cs"/>
            </a:rPr>
            <a:t> </a:t>
          </a:r>
        </a:p>
        <a:p>
          <a:endParaRPr lang="en-AU" sz="1100"/>
        </a:p>
        <a:p>
          <a:endParaRPr lang="en-AU" sz="1100"/>
        </a:p>
      </xdr:txBody>
    </xdr:sp>
    <xdr:clientData/>
  </xdr:twoCellAnchor>
  <xdr:twoCellAnchor editAs="oneCell">
    <xdr:from>
      <xdr:col>0</xdr:col>
      <xdr:colOff>0</xdr:colOff>
      <xdr:row>0</xdr:row>
      <xdr:rowOff>235321</xdr:rowOff>
    </xdr:from>
    <xdr:to>
      <xdr:col>0</xdr:col>
      <xdr:colOff>2923679</xdr:colOff>
      <xdr:row>5</xdr:row>
      <xdr:rowOff>37549</xdr:rowOff>
    </xdr:to>
    <xdr:pic>
      <xdr:nvPicPr>
        <xdr:cNvPr id="4" name="Graphic 3">
          <a:extLst>
            <a:ext uri="{FF2B5EF4-FFF2-40B4-BE49-F238E27FC236}">
              <a16:creationId xmlns:a16="http://schemas.microsoft.com/office/drawing/2014/main" id="{701551BA-D9FF-4646-B729-C9FC2C987A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35321"/>
          <a:ext cx="2921774" cy="836979"/>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412152777" backgroundQuery="1" createdVersion="8" refreshedVersion="8" minRefreshableVersion="3" recordCount="0" supportSubquery="1" supportAdvancedDrill="1" xr:uid="{5C869E89-F6C8-425A-AF3D-0C25BC069BF8}">
  <cacheSource type="external" connectionId="1"/>
  <cacheFields count="8">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ge_Group].[Age_Group_10Y_Title].[Age_Group_10Y_Title]" caption="Age_Group_10Y_Title" numFmtId="0" hierarchy="147" level="1">
      <sharedItems count="6">
        <s v="[dim_Age_Group].[Age_Group_10Y_Title].&amp;[Under 25]" c="Under 25"/>
        <s v="[dim_Age_Group].[Age_Group_10Y_Title].&amp;[25-34]" c="25-34"/>
        <s v="[dim_Age_Group].[Age_Group_10Y_Title].&amp;[35-44]" c="35-44"/>
        <s v="[dim_Age_Group].[Age_Group_10Y_Title].&amp;[45-54]" c="45-54"/>
        <s v="[dim_Age_Group].[Age_Group_10Y_Title].&amp;[55-64]" c="55-64"/>
        <s v="[dim_Age_Group].[Age_Group_10Y_Title].&amp;[65 and over]" c="65 and over"/>
      </sharedItems>
    </cacheField>
    <cacheField name="[dim_Sex].[Sex].[Sex]" caption="Sex" numFmtId="0" hierarchy="261" level="1">
      <sharedItems count="2">
        <s v="[dim_Sex].[Sex].&amp;[Male]" c="Male"/>
        <s v="[dim_Sex].[Sex].&amp;[Female]" c="Female"/>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2" memberValueDatatype="130" unbalanced="0">
      <fieldsUsage count="2">
        <fieldUsage x="-1"/>
        <fieldUsage x="6"/>
      </fieldsUsage>
    </cacheHierarchy>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7"/>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458449077" backgroundQuery="1" createdVersion="8" refreshedVersion="8" minRefreshableVersion="3" recordCount="0" supportSubquery="1" supportAdvancedDrill="1" xr:uid="{7347A554-88CD-48C6-83C3-8F11F4A9BD5C}">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ge_Group].[Age_Group_10Y_Title].[Age_Group_10Y_Title]" caption="Age_Group_10Y_Title" numFmtId="0" hierarchy="147" level="1">
      <sharedItems count="6">
        <s v="[dim_Age_Group].[Age_Group_10Y_Title].&amp;[Under 25]" c="Under 25"/>
        <s v="[dim_Age_Group].[Age_Group_10Y_Title].&amp;[25-34]" c="25-34"/>
        <s v="[dim_Age_Group].[Age_Group_10Y_Title].&amp;[35-44]" c="35-44"/>
        <s v="[dim_Age_Group].[Age_Group_10Y_Title].&amp;[45-54]" c="45-54"/>
        <s v="[dim_Age_Group].[Age_Group_10Y_Title].&amp;[55-64]" c="55-64"/>
        <s v="[dim_Age_Group].[Age_Group_10Y_Title].&amp;[65 and over]" c="65 and over"/>
      </sharedItems>
    </cacheField>
    <cacheField name="[dim_Sex].[Sex].[Sex]" caption="Sex" numFmtId="0" hierarchy="261" level="1">
      <sharedItems count="2">
        <s v="[dim_Sex].[Sex].&amp;[Male]" c="Male"/>
        <s v="[dim_Sex].[Sex].&amp;[Female]" c="Female"/>
      </sharedItems>
    </cacheField>
    <cacheField name="[Measures].[Ind Freq Rate NP]" caption="Ind Freq Rate NP" numFmtId="0" hierarchy="455"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2" memberValueDatatype="130" unbalanced="0">
      <fieldsUsage count="2">
        <fieldUsage x="-1"/>
        <fieldUsage x="5"/>
      </fieldsUsage>
    </cacheHierarchy>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oneField="1">
      <fieldsUsage count="1">
        <fieldUsage x="7"/>
      </fieldsUsage>
    </cacheHierarchy>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499537035" backgroundQuery="1" createdVersion="8" refreshedVersion="8" minRefreshableVersion="3" recordCount="0" supportSubquery="1" supportAdvancedDrill="1" xr:uid="{9DF84AE3-BAA3-4C21-9D68-16D59025289C}">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ge_Group].[Age_Group_10Y_Title].[Age_Group_10Y_Title]" caption="Age_Group_10Y_Title" numFmtId="0" hierarchy="147" level="1">
      <sharedItems count="6">
        <s v="[dim_Age_Group].[Age_Group_10Y_Title].&amp;[Under 25]" c="Under 25"/>
        <s v="[dim_Age_Group].[Age_Group_10Y_Title].&amp;[25-34]" c="25-34"/>
        <s v="[dim_Age_Group].[Age_Group_10Y_Title].&amp;[35-44]" c="35-44"/>
        <s v="[dim_Age_Group].[Age_Group_10Y_Title].&amp;[45-54]" c="45-54"/>
        <s v="[dim_Age_Group].[Age_Group_10Y_Title].&amp;[55-64]" c="55-64"/>
        <s v="[dim_Age_Group].[Age_Group_10Y_Title].&amp;[65 and over]" c="65 and over"/>
      </sharedItems>
    </cacheField>
    <cacheField name="[dim_Sex].[Sex].[Sex]" caption="Sex" numFmtId="0" hierarchy="261" level="1">
      <sharedItems count="2">
        <s v="[dim_Sex].[Sex].&amp;[Male]" c="Male"/>
        <s v="[dim_Sex].[Sex].&amp;[Female]" c="Female"/>
      </sharedItems>
    </cacheField>
    <cacheField name="[Measures].[Ind Inc Rate NP]" caption="Ind Inc Rate NP" numFmtId="0" hierarchy="456"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2" memberValueDatatype="130" unbalanced="0">
      <fieldsUsage count="2">
        <fieldUsage x="-1"/>
        <fieldUsage x="5"/>
      </fieldsUsage>
    </cacheHierarchy>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oneField="1">
      <fieldsUsage count="1">
        <fieldUsage x="7"/>
      </fieldsUsage>
    </cacheHierarchy>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560300929" backgroundQuery="1" createdVersion="8" refreshedVersion="8" minRefreshableVersion="3" recordCount="0" supportSubquery="1" supportAdvancedDrill="1" xr:uid="{05C1C6AC-FE87-424E-981A-E4D3180B5721}">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ge_Group].[Age_Group_10Y_Title].[Age_Group_10Y_Title]" caption="Age_Group_10Y_Title" numFmtId="0" hierarchy="147" level="1">
      <sharedItems count="6">
        <s v="[dim_Age_Group].[Age_Group_10Y_Title].&amp;[Under 25]" c="Under 25"/>
        <s v="[dim_Age_Group].[Age_Group_10Y_Title].&amp;[25-34]" c="25-34"/>
        <s v="[dim_Age_Group].[Age_Group_10Y_Title].&amp;[35-44]" c="35-44"/>
        <s v="[dim_Age_Group].[Age_Group_10Y_Title].&amp;[45-54]" c="45-54"/>
        <s v="[dim_Age_Group].[Age_Group_10Y_Title].&amp;[55-64]" c="55-64"/>
        <s v="[dim_Age_Group].[Age_Group_10Y_Title].&amp;[65 and over]" c="65 and over"/>
      </sharedItems>
    </cacheField>
    <cacheField name="[dim_Sex].[Sex].[Sex]" caption="Sex" numFmtId="0" hierarchy="261" level="1">
      <sharedItems count="2">
        <s v="[dim_Sex].[Sex].&amp;[Male]" c="Male"/>
        <s v="[dim_Sex].[Sex].&amp;[Female]" c="Female"/>
      </sharedItems>
    </cacheField>
    <cacheField name="[Measures].[Median compensation paid ($) NP]" caption="Median compensation paid ($) NP" numFmtId="0" hierarchy="446"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2" memberValueDatatype="130" unbalanced="0">
      <fieldsUsage count="2">
        <fieldUsage x="-1"/>
        <fieldUsage x="5"/>
      </fieldsUsage>
    </cacheHierarchy>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7"/>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622569448" backgroundQuery="1" createdVersion="8" refreshedVersion="8" minRefreshableVersion="3" recordCount="0" supportSubquery="1" supportAdvancedDrill="1" xr:uid="{854F3E29-DE22-4F1B-83CA-03EFF52049B4}">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ge_Group].[Age_Group_10Y_Title].[Age_Group_10Y_Title]" caption="Age_Group_10Y_Title" numFmtId="0" hierarchy="147" level="1">
      <sharedItems count="6">
        <s v="[dim_Age_Group].[Age_Group_10Y_Title].&amp;[Under 25]" c="Under 25"/>
        <s v="[dim_Age_Group].[Age_Group_10Y_Title].&amp;[25-34]" c="25-34"/>
        <s v="[dim_Age_Group].[Age_Group_10Y_Title].&amp;[35-44]" c="35-44"/>
        <s v="[dim_Age_Group].[Age_Group_10Y_Title].&amp;[45-54]" c="45-54"/>
        <s v="[dim_Age_Group].[Age_Group_10Y_Title].&amp;[55-64]" c="55-64"/>
        <s v="[dim_Age_Group].[Age_Group_10Y_Title].&amp;[65 and over]" c="65 and over"/>
      </sharedItems>
    </cacheField>
    <cacheField name="[dim_Sex].[Sex].[Sex]" caption="Sex" numFmtId="0" hierarchy="261" level="1">
      <sharedItems count="2">
        <s v="[dim_Sex].[Sex].&amp;[Male]" c="Male"/>
        <s v="[dim_Sex].[Sex].&amp;[Female]" c="Female"/>
      </sharedItems>
    </cacheField>
    <cacheField name="[Measures].[Median time lost (working weeks) NP]" caption="Median time lost (working weeks) NP" numFmtId="0" hierarchy="447"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2" memberValueDatatype="130" unbalanced="0">
      <fieldsUsage count="2">
        <fieldUsage x="-1"/>
        <fieldUsage x="5"/>
      </fieldsUsage>
    </cacheHierarchy>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7"/>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651157405" backgroundQuery="1" createdVersion="8" refreshedVersion="8" minRefreshableVersion="3" recordCount="0" supportSubquery="1" supportAdvancedDrill="1" xr:uid="{C34B5A9F-8B38-4B93-BF12-E97743407607}">
  <cacheSource type="external" connectionId="1"/>
  <cacheFields count="7">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Jurisdiction_Subset].[Jurisdiction_Abr].[Jurisdiction_Abr]" caption="Jurisdiction_Abr" numFmtId="0" hierarchy="248" level="1">
      <sharedItems count="11">
        <s v="[dim_Jurisdiction_Subset].[Jurisdiction_Abr].&amp;[NSW]" c="NSW"/>
        <s v="[dim_Jurisdiction_Subset].[Jurisdiction_Abr].&amp;[VIC]" c="VIC"/>
        <s v="[dim_Jurisdiction_Subset].[Jurisdiction_Abr].&amp;[QLD]" c="QLD"/>
        <s v="[dim_Jurisdiction_Subset].[Jurisdiction_Abr].&amp;[SA]" c="SA"/>
        <s v="[dim_Jurisdiction_Subset].[Jurisdiction_Abr].&amp;[WA]" c="WA"/>
        <s v="[dim_Jurisdiction_Subset].[Jurisdiction_Abr].&amp;[TAS]" c="TAS"/>
        <s v="[dim_Jurisdiction_Subset].[Jurisdiction_Abr].&amp;[NT]" c="NT"/>
        <s v="[dim_Jurisdiction_Subset].[Jurisdiction_Abr].&amp;[ACTPrivate]" c="ACTPrivate"/>
        <s v="[dim_Jurisdiction_Subset].[Jurisdiction_Abr].&amp;[ACTGov]" c="ACTGov"/>
        <s v="[dim_Jurisdiction_Subset].[Jurisdiction_Abr].&amp;[Comcare]" c="Comcare"/>
        <s v="[dim_Jurisdiction_Subset].[Jurisdiction_Abr].&amp;[Seacare]" c="Seacare"/>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2" memberValueDatatype="130" unbalanced="0">
      <fieldsUsage count="2">
        <fieldUsage x="-1"/>
        <fieldUsage x="6"/>
      </fieldsUsage>
    </cacheHierarchy>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685879629" backgroundQuery="1" createdVersion="8" refreshedVersion="8" minRefreshableVersion="3" recordCount="0" supportSubquery="1" supportAdvancedDrill="1" xr:uid="{D59F1DCF-BAAC-4D06-AB84-8E1109F5FA26}">
  <cacheSource type="external" connectionId="1"/>
  <cacheFields count="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Jurisdiction_Subset].[Jurisdiction_Abr].[Jurisdiction_Abr]" caption="Jurisdiction_Abr" numFmtId="0" hierarchy="248" level="1">
      <sharedItems count="11">
        <s v="[dim_Jurisdiction_Subset].[Jurisdiction_Abr].&amp;[NSW]" c="NSW"/>
        <s v="[dim_Jurisdiction_Subset].[Jurisdiction_Abr].&amp;[VIC]" c="VIC"/>
        <s v="[dim_Jurisdiction_Subset].[Jurisdiction_Abr].&amp;[QLD]" c="QLD"/>
        <s v="[dim_Jurisdiction_Subset].[Jurisdiction_Abr].&amp;[SA]" c="SA"/>
        <s v="[dim_Jurisdiction_Subset].[Jurisdiction_Abr].&amp;[WA]" c="WA"/>
        <s v="[dim_Jurisdiction_Subset].[Jurisdiction_Abr].&amp;[TAS]" c="TAS"/>
        <s v="[dim_Jurisdiction_Subset].[Jurisdiction_Abr].&amp;[NT]" c="NT"/>
        <s v="[dim_Jurisdiction_Subset].[Jurisdiction_Abr].&amp;[ACTPrivate]" c="ACTPrivate"/>
        <s v="[dim_Jurisdiction_Subset].[Jurisdiction_Abr].&amp;[ACTGov]" c="ACTGov"/>
        <s v="[dim_Jurisdiction_Subset].[Jurisdiction_Abr].&amp;[Comcare]" c="Comcare"/>
        <s v="[dim_Jurisdiction_Subset].[Jurisdiction_Abr].&amp;[Seacare]" c="Seacare"/>
      </sharedItems>
    </cacheField>
    <cacheField name="[Measures].[Ind Freq Rate NP]" caption="Ind Freq Rate NP" numFmtId="0" hierarchy="455"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2" memberValueDatatype="130" unbalanced="0">
      <fieldsUsage count="2">
        <fieldUsage x="-1"/>
        <fieldUsage x="5"/>
      </fieldsUsage>
    </cacheHierarchy>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oneField="1">
      <fieldsUsage count="1">
        <fieldUsage x="6"/>
      </fieldsUsage>
    </cacheHierarchy>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72835648" backgroundQuery="1" createdVersion="8" refreshedVersion="8" minRefreshableVersion="3" recordCount="0" supportSubquery="1" supportAdvancedDrill="1" xr:uid="{DFDEDD8B-7325-4FA7-A223-BD3B366D7A74}">
  <cacheSource type="external" connectionId="1"/>
  <cacheFields count="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Jurisdiction_Subset].[Jurisdiction_Abr].[Jurisdiction_Abr]" caption="Jurisdiction_Abr" numFmtId="0" hierarchy="248" level="1">
      <sharedItems count="11">
        <s v="[dim_Jurisdiction_Subset].[Jurisdiction_Abr].&amp;[NSW]" c="NSW"/>
        <s v="[dim_Jurisdiction_Subset].[Jurisdiction_Abr].&amp;[VIC]" c="VIC"/>
        <s v="[dim_Jurisdiction_Subset].[Jurisdiction_Abr].&amp;[QLD]" c="QLD"/>
        <s v="[dim_Jurisdiction_Subset].[Jurisdiction_Abr].&amp;[SA]" c="SA"/>
        <s v="[dim_Jurisdiction_Subset].[Jurisdiction_Abr].&amp;[WA]" c="WA"/>
        <s v="[dim_Jurisdiction_Subset].[Jurisdiction_Abr].&amp;[TAS]" c="TAS"/>
        <s v="[dim_Jurisdiction_Subset].[Jurisdiction_Abr].&amp;[NT]" c="NT"/>
        <s v="[dim_Jurisdiction_Subset].[Jurisdiction_Abr].&amp;[ACTPrivate]" c="ACTPrivate"/>
        <s v="[dim_Jurisdiction_Subset].[Jurisdiction_Abr].&amp;[ACTGov]" c="ACTGov"/>
        <s v="[dim_Jurisdiction_Subset].[Jurisdiction_Abr].&amp;[Comcare]" c="Comcare"/>
        <s v="[dim_Jurisdiction_Subset].[Jurisdiction_Abr].&amp;[Seacare]" c="Seacare"/>
      </sharedItems>
    </cacheField>
    <cacheField name="[Measures].[Ind Inc Rate NP]" caption="Ind Inc Rate NP" numFmtId="0" hierarchy="456"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2" memberValueDatatype="130" unbalanced="0">
      <fieldsUsage count="2">
        <fieldUsage x="-1"/>
        <fieldUsage x="5"/>
      </fieldsUsage>
    </cacheHierarchy>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oneField="1">
      <fieldsUsage count="1">
        <fieldUsage x="6"/>
      </fieldsUsage>
    </cacheHierarchy>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767939814" backgroundQuery="1" createdVersion="8" refreshedVersion="8" minRefreshableVersion="3" recordCount="0" supportSubquery="1" supportAdvancedDrill="1" xr:uid="{72EBA10F-6F81-43D2-AB86-92101769CD40}">
  <cacheSource type="external" connectionId="1"/>
  <cacheFields count="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Jurisdiction_Subset].[Jurisdiction_Abr].[Jurisdiction_Abr]" caption="Jurisdiction_Abr" numFmtId="0" hierarchy="248" level="1">
      <sharedItems count="11">
        <s v="[dim_Jurisdiction_Subset].[Jurisdiction_Abr].&amp;[NSW]" c="NSW"/>
        <s v="[dim_Jurisdiction_Subset].[Jurisdiction_Abr].&amp;[VIC]" c="VIC"/>
        <s v="[dim_Jurisdiction_Subset].[Jurisdiction_Abr].&amp;[QLD]" c="QLD"/>
        <s v="[dim_Jurisdiction_Subset].[Jurisdiction_Abr].&amp;[SA]" c="SA"/>
        <s v="[dim_Jurisdiction_Subset].[Jurisdiction_Abr].&amp;[WA]" c="WA"/>
        <s v="[dim_Jurisdiction_Subset].[Jurisdiction_Abr].&amp;[TAS]" c="TAS"/>
        <s v="[dim_Jurisdiction_Subset].[Jurisdiction_Abr].&amp;[NT]" c="NT"/>
        <s v="[dim_Jurisdiction_Subset].[Jurisdiction_Abr].&amp;[ACTPrivate]" c="ACTPrivate"/>
        <s v="[dim_Jurisdiction_Subset].[Jurisdiction_Abr].&amp;[ACTGov]" c="ACTGov"/>
        <s v="[dim_Jurisdiction_Subset].[Jurisdiction_Abr].&amp;[Comcare]" c="Comcare"/>
        <s v="[dim_Jurisdiction_Subset].[Jurisdiction_Abr].&amp;[Seacare]" c="Seacare"/>
      </sharedItems>
    </cacheField>
    <cacheField name="[Measures].[Median compensation paid ($) NP]" caption="Median compensation paid ($) NP" numFmtId="0" hierarchy="446"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2" memberValueDatatype="130" unbalanced="0">
      <fieldsUsage count="2">
        <fieldUsage x="-1"/>
        <fieldUsage x="5"/>
      </fieldsUsage>
    </cacheHierarchy>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808912034" backgroundQuery="1" createdVersion="8" refreshedVersion="8" minRefreshableVersion="3" recordCount="0" supportSubquery="1" supportAdvancedDrill="1" xr:uid="{C3C997AF-7DC6-45C4-AA40-0756C54CB487}">
  <cacheSource type="external" connectionId="1"/>
  <cacheFields count="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Jurisdiction_Subset].[Jurisdiction_Abr].[Jurisdiction_Abr]" caption="Jurisdiction_Abr" numFmtId="0" hierarchy="248" level="1">
      <sharedItems count="11">
        <s v="[dim_Jurisdiction_Subset].[Jurisdiction_Abr].&amp;[NSW]" c="NSW"/>
        <s v="[dim_Jurisdiction_Subset].[Jurisdiction_Abr].&amp;[VIC]" c="VIC"/>
        <s v="[dim_Jurisdiction_Subset].[Jurisdiction_Abr].&amp;[QLD]" c="QLD"/>
        <s v="[dim_Jurisdiction_Subset].[Jurisdiction_Abr].&amp;[SA]" c="SA"/>
        <s v="[dim_Jurisdiction_Subset].[Jurisdiction_Abr].&amp;[WA]" c="WA"/>
        <s v="[dim_Jurisdiction_Subset].[Jurisdiction_Abr].&amp;[TAS]" c="TAS"/>
        <s v="[dim_Jurisdiction_Subset].[Jurisdiction_Abr].&amp;[NT]" c="NT"/>
        <s v="[dim_Jurisdiction_Subset].[Jurisdiction_Abr].&amp;[ACTPrivate]" c="ACTPrivate"/>
        <s v="[dim_Jurisdiction_Subset].[Jurisdiction_Abr].&amp;[ACTGov]" c="ACTGov"/>
        <s v="[dim_Jurisdiction_Subset].[Jurisdiction_Abr].&amp;[Comcare]" c="Comcare"/>
        <s v="[dim_Jurisdiction_Subset].[Jurisdiction_Abr].&amp;[Seacare]" c="Seacare"/>
      </sharedItems>
    </cacheField>
    <cacheField name="[Measures].[Median time lost (working weeks) NP]" caption="Median time lost (working weeks) NP" numFmtId="0" hierarchy="447" level="32767"/>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2" memberValueDatatype="130" unbalanced="0">
      <fieldsUsage count="2">
        <fieldUsage x="-1"/>
        <fieldUsage x="5"/>
      </fieldsUsage>
    </cacheHierarchy>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847222221" backgroundQuery="1" createdVersion="8" refreshedVersion="8" minRefreshableVersion="3" recordCount="0" supportSubquery="1" supportAdvancedDrill="1" xr:uid="{4FF884A1-DAD2-4B07-BB66-BD5316CAE44C}">
  <cacheSource type="external" connectionId="1"/>
  <cacheFields count="8">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NZSIC_3digit].[ANZSIC_1digit].[ANZSIC_1digit]" caption="ANZSIC_1digit" numFmtId="0" hierarchy="195"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99" level="1">
      <sharedItems count="106">
        <s v="[dim_ANZSIC_3digit].[ANZSIC_2digit].&amp;[A0 Agriculture, forestry and fishing, nfd]" c="A0 Agriculture, forestry and fishing, nfd"/>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B0 Mining, nfd]" c="B0 Mining, nfd"/>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C0 Manufacturing, nfd]" c="C0 Manufacturing, nfd"/>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D0 Electricity, gas, water and waste services, nfd]" c="D0 Electricity, gas, water and waste services, nfd"/>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E0 Construction, nfd]" c="E0 Construction, nfd"/>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F0 Wholesale trade, nfd]" c="F0 Wholesale trade, nfd"/>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G0 Retail trade, nfd]" c="G0 Retail trade, nfd"/>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H0 Accommodation and food services, nfd]" c="H0 Accommodation and food services, nfd"/>
        <s v="[dim_ANZSIC_3digit].[ANZSIC_2digit].&amp;[44 Accommodation]" c="44 Accommodation"/>
        <s v="[dim_ANZSIC_3digit].[ANZSIC_2digit].&amp;[45 Food and beverage services]" c="45 Food and beverage services"/>
        <s v="[dim_ANZSIC_3digit].[ANZSIC_2digit].&amp;[I0 Transport, postal and warehousing, nfd]" c="I0 Transport, postal and warehousing, nfd"/>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J0 Information media and telecommunications, nfd]" c="J0 Information media and telecommunications, nfd"/>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K0 Financial and insurance services, nfd]" c="K0 Financial and insurance services, nfd"/>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L0 Rental, hiring and real estate services, nfd]" c="L0 Rental, hiring and real estate services, nfd"/>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M0 Professional, scientific and technical services, nfd]" c="M0 Professional, scientific and technical services, nfd"/>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N0 Administrative and support services, nfd]" c="N0 Administrative and support services, nfd"/>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O0 Public administration and safety, nfd]" c="O0 Public administration and safety, nfd"/>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P0 Education and training, nfd]" c="P0 Education and training, nfd"/>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Q0 Health care and social assistance, nfd]" c="Q0 Health care and social assistance, nfd"/>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R0 Arts and recreation services, nfd]" c="R0 Arts and recreation services, nfd"/>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S0 Other services, nfd]" c="S0 Other services, nfd"/>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c="99 Inadequately described"/>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6"/>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7"/>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896064815" backgroundQuery="1" createdVersion="8" refreshedVersion="8" minRefreshableVersion="3" recordCount="0" supportSubquery="1" supportAdvancedDrill="1" xr:uid="{EAFDABEF-EEDA-4A3A-BCBA-8D41570B309D}">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Measures].[Ind Freq Rate NP]" caption="Ind Freq Rate NP" numFmtId="0" hierarchy="455" level="32767"/>
    <cacheField name="[dim_ANZSIC_3digit].[ANZSIC_1digit].[ANZSIC_1digit]" caption="ANZSIC_1digit" numFmtId="0" hierarchy="195"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99" level="1">
      <sharedItems count="106">
        <s v="[dim_ANZSIC_3digit].[ANZSIC_2digit].&amp;[A0 Agriculture, forestry and fishing, nfd]" c="A0 Agriculture, forestry and fishing, nfd"/>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B0 Mining, nfd]" c="B0 Mining, nfd"/>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C0 Manufacturing, nfd]" c="C0 Manufacturing, nfd"/>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D0 Electricity, gas, water and waste services, nfd]" c="D0 Electricity, gas, water and waste services, nfd"/>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E0 Construction, nfd]" c="E0 Construction, nfd"/>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F0 Wholesale trade, nfd]" c="F0 Wholesale trade, nfd"/>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G0 Retail trade, nfd]" c="G0 Retail trade, nfd"/>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H0 Accommodation and food services, nfd]" c="H0 Accommodation and food services, nfd"/>
        <s v="[dim_ANZSIC_3digit].[ANZSIC_2digit].&amp;[44 Accommodation]" c="44 Accommodation"/>
        <s v="[dim_ANZSIC_3digit].[ANZSIC_2digit].&amp;[45 Food and beverage services]" c="45 Food and beverage services"/>
        <s v="[dim_ANZSIC_3digit].[ANZSIC_2digit].&amp;[I0 Transport, postal and warehousing, nfd]" c="I0 Transport, postal and warehousing, nfd"/>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J0 Information media and telecommunications, nfd]" c="J0 Information media and telecommunications, nfd"/>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K0 Financial and insurance services, nfd]" c="K0 Financial and insurance services, nfd"/>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L0 Rental, hiring and real estate services, nfd]" c="L0 Rental, hiring and real estate services, nfd"/>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M0 Professional, scientific and technical services, nfd]" c="M0 Professional, scientific and technical services, nfd"/>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N0 Administrative and support services, nfd]" c="N0 Administrative and support services, nfd"/>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O0 Public administration and safety, nfd]" c="O0 Public administration and safety, nfd"/>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P0 Education and training, nfd]" c="P0 Education and training, nfd"/>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Q0 Health care and social assistance, nfd]" c="Q0 Health care and social assistance, nfd"/>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R0 Arts and recreation services, nfd]" c="R0 Arts and recreation services, nfd"/>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S0 Other services, nfd]" c="S0 Other services, nfd"/>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c="99 Inadequately described"/>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6"/>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7"/>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oneField="1">
      <fieldsUsage count="1">
        <fieldUsage x="5"/>
      </fieldsUsage>
    </cacheHierarchy>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933680555" backgroundQuery="1" createdVersion="8" refreshedVersion="8" minRefreshableVersion="3" recordCount="0" supportSubquery="1" supportAdvancedDrill="1" xr:uid="{E4E45391-5E62-4CED-9BB5-1BA4F235397D}">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Measures].[Ind Inc Rate NP]" caption="Ind Inc Rate NP" numFmtId="0" hierarchy="456" level="32767"/>
    <cacheField name="[dim_ANZSIC_3digit].[ANZSIC_1digit].[ANZSIC_1digit]" caption="ANZSIC_1digit" numFmtId="0" hierarchy="195"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99" level="1">
      <sharedItems count="106">
        <s v="[dim_ANZSIC_3digit].[ANZSIC_2digit].&amp;[A0 Agriculture, forestry and fishing, nfd]" c="A0 Agriculture, forestry and fishing, nfd"/>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B0 Mining, nfd]" c="B0 Mining, nfd"/>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C0 Manufacturing, nfd]" c="C0 Manufacturing, nfd"/>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D0 Electricity, gas, water and waste services, nfd]" c="D0 Electricity, gas, water and waste services, nfd"/>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E0 Construction, nfd]" c="E0 Construction, nfd"/>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F0 Wholesale trade, nfd]" c="F0 Wholesale trade, nfd"/>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G0 Retail trade, nfd]" c="G0 Retail trade, nfd"/>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H0 Accommodation and food services, nfd]" c="H0 Accommodation and food services, nfd"/>
        <s v="[dim_ANZSIC_3digit].[ANZSIC_2digit].&amp;[44 Accommodation]" c="44 Accommodation"/>
        <s v="[dim_ANZSIC_3digit].[ANZSIC_2digit].&amp;[45 Food and beverage services]" c="45 Food and beverage services"/>
        <s v="[dim_ANZSIC_3digit].[ANZSIC_2digit].&amp;[I0 Transport, postal and warehousing, nfd]" c="I0 Transport, postal and warehousing, nfd"/>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J0 Information media and telecommunications, nfd]" c="J0 Information media and telecommunications, nfd"/>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K0 Financial and insurance services, nfd]" c="K0 Financial and insurance services, nfd"/>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L0 Rental, hiring and real estate services, nfd]" c="L0 Rental, hiring and real estate services, nfd"/>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M0 Professional, scientific and technical services, nfd]" c="M0 Professional, scientific and technical services, nfd"/>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N0 Administrative and support services, nfd]" c="N0 Administrative and support services, nfd"/>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O0 Public administration and safety, nfd]" c="O0 Public administration and safety, nfd"/>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P0 Education and training, nfd]" c="P0 Education and training, nfd"/>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Q0 Health care and social assistance, nfd]" c="Q0 Health care and social assistance, nfd"/>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R0 Arts and recreation services, nfd]" c="R0 Arts and recreation services, nfd"/>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S0 Other services, nfd]" c="S0 Other services, nfd"/>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c="99 Inadequately described"/>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6"/>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7"/>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oneField="1">
      <fieldsUsage count="1">
        <fieldUsage x="5"/>
      </fieldsUsage>
    </cacheHierarchy>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09987037037" backgroundQuery="1" createdVersion="8" refreshedVersion="8" minRefreshableVersion="3" recordCount="0" supportSubquery="1" supportAdvancedDrill="1" xr:uid="{C7433E24-3AEE-4794-B33B-68C8FF19A44E}">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Measures].[Median compensation paid ($) NP]" caption="Median compensation paid ($) NP" numFmtId="0" hierarchy="446" level="32767"/>
    <cacheField name="[dim_ANZSIC_3digit].[ANZSIC_1digit].[ANZSIC_1digit]" caption="ANZSIC_1digit" numFmtId="0" hierarchy="195"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99" level="1">
      <sharedItems count="106">
        <s v="[dim_ANZSIC_3digit].[ANZSIC_2digit].&amp;[A0 Agriculture, forestry and fishing, nfd]" c="A0 Agriculture, forestry and fishing, nfd"/>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B0 Mining, nfd]" c="B0 Mining, nfd"/>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C0 Manufacturing, nfd]" c="C0 Manufacturing, nfd"/>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D0 Electricity, gas, water and waste services, nfd]" c="D0 Electricity, gas, water and waste services, nfd"/>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E0 Construction, nfd]" c="E0 Construction, nfd"/>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F0 Wholesale trade, nfd]" c="F0 Wholesale trade, nfd"/>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G0 Retail trade, nfd]" c="G0 Retail trade, nfd"/>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H0 Accommodation and food services, nfd]" c="H0 Accommodation and food services, nfd"/>
        <s v="[dim_ANZSIC_3digit].[ANZSIC_2digit].&amp;[44 Accommodation]" c="44 Accommodation"/>
        <s v="[dim_ANZSIC_3digit].[ANZSIC_2digit].&amp;[45 Food and beverage services]" c="45 Food and beverage services"/>
        <s v="[dim_ANZSIC_3digit].[ANZSIC_2digit].&amp;[I0 Transport, postal and warehousing, nfd]" c="I0 Transport, postal and warehousing, nfd"/>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J0 Information media and telecommunications, nfd]" c="J0 Information media and telecommunications, nfd"/>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K0 Financial and insurance services, nfd]" c="K0 Financial and insurance services, nfd"/>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L0 Rental, hiring and real estate services, nfd]" c="L0 Rental, hiring and real estate services, nfd"/>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M0 Professional, scientific and technical services, nfd]" c="M0 Professional, scientific and technical services, nfd"/>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N0 Administrative and support services, nfd]" c="N0 Administrative and support services, nfd"/>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O0 Public administration and safety, nfd]" c="O0 Public administration and safety, nfd"/>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P0 Education and training, nfd]" c="P0 Education and training, nfd"/>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Q0 Health care and social assistance, nfd]" c="Q0 Health care and social assistance, nfd"/>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R0 Arts and recreation services, nfd]" c="R0 Arts and recreation services, nfd"/>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S0 Other services, nfd]" c="S0 Other services, nfd"/>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c="99 Inadequately described"/>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6"/>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7"/>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5"/>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048032408" backgroundQuery="1" createdVersion="8" refreshedVersion="8" minRefreshableVersion="3" recordCount="0" supportSubquery="1" supportAdvancedDrill="1" xr:uid="{4C83E62B-28CF-42C4-8594-0D0B91299DC5}">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Measures].[Median time lost (working weeks) NP]" caption="Median time lost (working weeks) NP" numFmtId="0" hierarchy="447" level="32767"/>
    <cacheField name="[dim_ANZSIC_3digit].[ANZSIC_1digit].[ANZSIC_1digit]" caption="ANZSIC_1digit" numFmtId="0" hierarchy="195" level="1">
      <sharedItems count="22">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 v="[dim_ANZSIC_3digit].[ANZSIC_1digit].&amp;[&amp; Unknown]" c="&amp; Unknown"/>
        <s v="[dim_ANZSIC_3digit].[ANZSIC_1digit].&amp;[@ Not applicable]" c="@ Not applicable"/>
        <s v="[dim_ANZSIC_3digit].[ANZSIC_1digit].&amp;" c=""/>
      </sharedItems>
    </cacheField>
    <cacheField name="[dim_ANZSIC_3digit].[ANZSIC_2digit].[ANZSIC_2digit]" caption="ANZSIC_2digit" numFmtId="0" hierarchy="199" level="1">
      <sharedItems count="109">
        <s v="[dim_ANZSIC_3digit].[ANZSIC_2digit].&amp;[A0 Agriculture, forestry and fishing, nfd]" c="A0 Agriculture, forestry and fishing, nfd"/>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B0 Mining, nfd]" c="B0 Mining, nfd"/>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C0 Manufacturing, nfd]" c="C0 Manufacturing, nfd"/>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D0 Electricity, gas, water and waste services, nfd]" c="D0 Electricity, gas, water and waste services, nfd"/>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E0 Construction, nfd]" c="E0 Construction, nfd"/>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F0 Wholesale trade, nfd]" c="F0 Wholesale trade, nfd"/>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G0 Retail trade, nfd]" c="G0 Retail trade, nfd"/>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H0 Accommodation and food services, nfd]" c="H0 Accommodation and food services, nfd"/>
        <s v="[dim_ANZSIC_3digit].[ANZSIC_2digit].&amp;[44 Accommodation]" c="44 Accommodation"/>
        <s v="[dim_ANZSIC_3digit].[ANZSIC_2digit].&amp;[45 Food and beverage services]" c="45 Food and beverage services"/>
        <s v="[dim_ANZSIC_3digit].[ANZSIC_2digit].&amp;[I0 Transport, postal and warehousing, nfd]" c="I0 Transport, postal and warehousing, nfd"/>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J0 Information media and telecommunications, nfd]" c="J0 Information media and telecommunications, nfd"/>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K0 Financial and insurance services, nfd]" c="K0 Financial and insurance services, nfd"/>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L0 Rental, hiring and real estate services, nfd]" c="L0 Rental, hiring and real estate services, nfd"/>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M0 Professional, scientific and technical services, nfd]" c="M0 Professional, scientific and technical services, nfd"/>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N0 Administrative and support services, nfd]" c="N0 Administrative and support services, nfd"/>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O0 Public administration and safety, nfd]" c="O0 Public administration and safety, nfd"/>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P0 Education and training, nfd]" c="P0 Education and training, nfd"/>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Q0 Health care and social assistance, nfd]" c="Q0 Health care and social assistance, nfd"/>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R0 Arts and recreation services, nfd]" c="R0 Arts and recreation services, nfd"/>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S0 Other services, nfd]" c="S0 Other services, nfd"/>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c="99 Inadequately described"/>
        <s v="[dim_ANZSIC_3digit].[ANZSIC_2digit].&amp;[&amp;&amp; Unknown]" c="&amp;&amp; Unknown"/>
        <s v="[dim_ANZSIC_3digit].[ANZSIC_2digit].&amp;[@@ Not applicable]" c="@@ Not applicable"/>
        <s v="[dim_ANZSIC_3digit].[ANZSIC_2digit].&amp;" c=""/>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6"/>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7"/>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5"/>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086921295" backgroundQuery="1" createdVersion="8" refreshedVersion="8" minRefreshableVersion="3" recordCount="0" supportSubquery="1" supportAdvancedDrill="1" xr:uid="{CA25893E-9B41-467F-87B7-2808FAA99F59}">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Measures].[NP Claims]" caption="NP Claims" numFmtId="0" hierarchy="444" level="32767"/>
    <cacheField name="[dim_ANZSCO].[ANZSCO_1digit_Title].[ANZSCO_1digit_Title]" caption="ANZSCO_1digit_Title" numFmtId="0" hierarchy="153" level="1">
      <sharedItems count="8">
        <s v="[dim_ANZSCO].[ANZSCO_1digit_Title].&amp;[Managers]" c="Managers"/>
        <s v="[dim_ANZSCO].[ANZSCO_1digit_Title].&amp;[Professionals]" c="Professionals"/>
        <s v="[dim_ANZSCO].[ANZSCO_1digit_Title].&amp;[Technicians and trades workers]" c="Technicians and trades workers"/>
        <s v="[dim_ANZSCO].[ANZSCO_1digit_Title].&amp;[Community and personal service workers]" c="Community and personal service workers"/>
        <s v="[dim_ANZSCO].[ANZSCO_1digit_Title].&amp;[Clerical and administrative workers]" c="Clerical and administrative workers"/>
        <s v="[dim_ANZSCO].[ANZSCO_1digit_Title].&amp;[Sales workers]" c="Sales workers"/>
        <s v="[dim_ANZSCO].[ANZSCO_1digit_Title].&amp;[Machinery operators and drivers]" c="Machinery operators and drivers"/>
        <s v="[dim_ANZSCO].[ANZSCO_1digit_Title].&amp;[Labourers]" c="Labourers"/>
      </sharedItems>
    </cacheField>
    <cacheField name="[dim_ANZSCO].[ANZSCO_1digit].[ANZSCO_1digit]" caption="ANZSCO_1digit" numFmtId="0" hierarchy="150"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4" level="1">
      <sharedItems count="51">
        <s v="[dim_ANZSCO].[ANZSCO_2digit].&amp;[10 Managers, nfd]" c="10 Managers, nfd"/>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0 Professionals, nfd]" c="20 Professionals, nfd"/>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0 Technicians and trades workers, nfd]" c="30 Technicians and trades workers, nfd"/>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0 Community and personal service workers, nfd]" c="40 Community and personal service workers, nfd"/>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0 Clerical and administrative workers, nfd]" c="50 Clerical and administrative workers, nfd"/>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0 Sales workers, nfd]" c="60 Sales workers, nfd"/>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0 Machinery operators and drivers, nfd]" c="70 Machinery operators and drivers, nfd"/>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0 Labourers, nfd]" c="80 Labourers, nfd"/>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2" memberValueDatatype="130" unbalanced="0">
      <fieldsUsage count="2">
        <fieldUsage x="-1"/>
        <fieldUsage x="6"/>
      </fieldsUsage>
    </cacheHierarchy>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5"/>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137615744" backgroundQuery="1" createdVersion="8" refreshedVersion="8" minRefreshableVersion="3" recordCount="0" supportSubquery="1" supportAdvancedDrill="1" xr:uid="{9322D6B8-3306-4861-A083-4227C4309EED}">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NZSCO].[ANZSCO_1digit_Title].[ANZSCO_1digit_Title]" caption="ANZSCO_1digit_Title" numFmtId="0" hierarchy="153" level="1">
      <sharedItems count="8">
        <s v="[dim_ANZSCO].[ANZSCO_1digit_Title].&amp;[Managers]" c="Managers"/>
        <s v="[dim_ANZSCO].[ANZSCO_1digit_Title].&amp;[Professionals]" c="Professionals"/>
        <s v="[dim_ANZSCO].[ANZSCO_1digit_Title].&amp;[Technicians and trades workers]" c="Technicians and trades workers"/>
        <s v="[dim_ANZSCO].[ANZSCO_1digit_Title].&amp;[Community and personal service workers]" c="Community and personal service workers"/>
        <s v="[dim_ANZSCO].[ANZSCO_1digit_Title].&amp;[Clerical and administrative workers]" c="Clerical and administrative workers"/>
        <s v="[dim_ANZSCO].[ANZSCO_1digit_Title].&amp;[Sales workers]" c="Sales workers"/>
        <s v="[dim_ANZSCO].[ANZSCO_1digit_Title].&amp;[Machinery operators and drivers]" c="Machinery operators and drivers"/>
        <s v="[dim_ANZSCO].[ANZSCO_1digit_Title].&amp;[Labourers]" c="Labourers"/>
      </sharedItems>
    </cacheField>
    <cacheField name="[Measures].[Occ Freq Rate NP]" caption="Occ Freq Rate NP" numFmtId="0" hierarchy="463" level="32767"/>
    <cacheField name="[dim_ANZSCO].[ANZSCO_1digit].[ANZSCO_1digit]" caption="ANZSCO_1digit" numFmtId="0" hierarchy="150"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4" level="1">
      <sharedItems count="51">
        <s v="[dim_ANZSCO].[ANZSCO_2digit].&amp;[10 Managers, nfd]" c="10 Managers, nfd"/>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0 Professionals, nfd]" c="20 Professionals, nfd"/>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0 Technicians and trades workers, nfd]" c="30 Technicians and trades workers, nfd"/>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0 Community and personal service workers, nfd]" c="40 Community and personal service workers, nfd"/>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0 Clerical and administrative workers, nfd]" c="50 Clerical and administrative workers, nfd"/>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0 Sales workers, nfd]" c="60 Sales workers, nfd"/>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0 Machinery operators and drivers, nfd]" c="70 Machinery operators and drivers, nfd"/>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0 Labourers, nfd]" c="80 Labourers, nfd"/>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2" memberValueDatatype="130" unbalanced="0">
      <fieldsUsage count="2">
        <fieldUsage x="-1"/>
        <fieldUsage x="5"/>
      </fieldsUsage>
    </cacheHierarchy>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oneField="1">
      <fieldsUsage count="1">
        <fieldUsage x="6"/>
      </fieldsUsage>
    </cacheHierarchy>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176736109" backgroundQuery="1" createdVersion="8" refreshedVersion="8" minRefreshableVersion="3" recordCount="0" supportSubquery="1" supportAdvancedDrill="1" xr:uid="{1EA4867D-BC59-4426-AADE-9E96C35FD799}">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NZSCO].[ANZSCO_1digit_Title].[ANZSCO_1digit_Title]" caption="ANZSCO_1digit_Title" numFmtId="0" hierarchy="153" level="1">
      <sharedItems count="8">
        <s v="[dim_ANZSCO].[ANZSCO_1digit_Title].&amp;[Managers]" c="Managers"/>
        <s v="[dim_ANZSCO].[ANZSCO_1digit_Title].&amp;[Professionals]" c="Professionals"/>
        <s v="[dim_ANZSCO].[ANZSCO_1digit_Title].&amp;[Technicians and trades workers]" c="Technicians and trades workers"/>
        <s v="[dim_ANZSCO].[ANZSCO_1digit_Title].&amp;[Community and personal service workers]" c="Community and personal service workers"/>
        <s v="[dim_ANZSCO].[ANZSCO_1digit_Title].&amp;[Clerical and administrative workers]" c="Clerical and administrative workers"/>
        <s v="[dim_ANZSCO].[ANZSCO_1digit_Title].&amp;[Sales workers]" c="Sales workers"/>
        <s v="[dim_ANZSCO].[ANZSCO_1digit_Title].&amp;[Machinery operators and drivers]" c="Machinery operators and drivers"/>
        <s v="[dim_ANZSCO].[ANZSCO_1digit_Title].&amp;[Labourers]" c="Labourers"/>
      </sharedItems>
    </cacheField>
    <cacheField name="[Measures].[Occ Inc Rate NP]" caption="Occ Inc Rate NP" numFmtId="0" hierarchy="464" level="32767"/>
    <cacheField name="[dim_ANZSCO].[ANZSCO_1digit].[ANZSCO_1digit]" caption="ANZSCO_1digit" numFmtId="0" hierarchy="150"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4" level="1">
      <sharedItems count="51">
        <s v="[dim_ANZSCO].[ANZSCO_2digit].&amp;[10 Managers, nfd]" c="10 Managers, nfd"/>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0 Professionals, nfd]" c="20 Professionals, nfd"/>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0 Technicians and trades workers, nfd]" c="30 Technicians and trades workers, nfd"/>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0 Community and personal service workers, nfd]" c="40 Community and personal service workers, nfd"/>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0 Clerical and administrative workers, nfd]" c="50 Clerical and administrative workers, nfd"/>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0 Sales workers, nfd]" c="60 Sales workers, nfd"/>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0 Machinery operators and drivers, nfd]" c="70 Machinery operators and drivers, nfd"/>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0 Labourers, nfd]" c="80 Labourers, nfd"/>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2" memberValueDatatype="130" unbalanced="0">
      <fieldsUsage count="2">
        <fieldUsage x="-1"/>
        <fieldUsage x="5"/>
      </fieldsUsage>
    </cacheHierarchy>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oneField="1">
      <fieldsUsage count="1">
        <fieldUsage x="6"/>
      </fieldsUsage>
    </cacheHierarchy>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22847222" backgroundQuery="1" createdVersion="8" refreshedVersion="8" minRefreshableVersion="3" recordCount="0" supportSubquery="1" supportAdvancedDrill="1" xr:uid="{A59CA692-4D48-4DE2-981B-C7DD6D4D5822}">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NZSCO].[ANZSCO_1digit_Title].[ANZSCO_1digit_Title]" caption="ANZSCO_1digit_Title" numFmtId="0" hierarchy="153" level="1">
      <sharedItems count="8">
        <s v="[dim_ANZSCO].[ANZSCO_1digit_Title].&amp;[Managers]" c="Managers"/>
        <s v="[dim_ANZSCO].[ANZSCO_1digit_Title].&amp;[Professionals]" c="Professionals"/>
        <s v="[dim_ANZSCO].[ANZSCO_1digit_Title].&amp;[Technicians and trades workers]" c="Technicians and trades workers"/>
        <s v="[dim_ANZSCO].[ANZSCO_1digit_Title].&amp;[Community and personal service workers]" c="Community and personal service workers"/>
        <s v="[dim_ANZSCO].[ANZSCO_1digit_Title].&amp;[Clerical and administrative workers]" c="Clerical and administrative workers"/>
        <s v="[dim_ANZSCO].[ANZSCO_1digit_Title].&amp;[Sales workers]" c="Sales workers"/>
        <s v="[dim_ANZSCO].[ANZSCO_1digit_Title].&amp;[Machinery operators and drivers]" c="Machinery operators and drivers"/>
        <s v="[dim_ANZSCO].[ANZSCO_1digit_Title].&amp;[Labourers]" c="Labourers"/>
      </sharedItems>
    </cacheField>
    <cacheField name="[Measures].[Median compensation paid ($) NP]" caption="Median compensation paid ($) NP" numFmtId="0" hierarchy="446" level="32767"/>
    <cacheField name="[dim_ANZSCO].[ANZSCO_1digit].[ANZSCO_1digit]" caption="ANZSCO_1digit" numFmtId="0" hierarchy="150"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4" level="1">
      <sharedItems count="51">
        <s v="[dim_ANZSCO].[ANZSCO_2digit].&amp;[10 Managers, nfd]" c="10 Managers, nfd"/>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0 Professionals, nfd]" c="20 Professionals, nfd"/>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0 Technicians and trades workers, nfd]" c="30 Technicians and trades workers, nfd"/>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0 Community and personal service workers, nfd]" c="40 Community and personal service workers, nfd"/>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0 Clerical and administrative workers, nfd]" c="50 Clerical and administrative workers, nfd"/>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0 Sales workers, nfd]" c="60 Sales workers, nfd"/>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0 Machinery operators and drivers, nfd]" c="70 Machinery operators and drivers, nfd"/>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0 Labourers, nfd]" c="80 Labourers, nfd"/>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2" memberValueDatatype="130" unbalanced="0">
      <fieldsUsage count="2">
        <fieldUsage x="-1"/>
        <fieldUsage x="5"/>
      </fieldsUsage>
    </cacheHierarchy>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282291664" backgroundQuery="1" createdVersion="8" refreshedVersion="8" minRefreshableVersion="3" recordCount="0" supportSubquery="1" supportAdvancedDrill="1" xr:uid="{F37D1675-EEDD-41CC-9BA3-5A127E963855}">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ANZSCO].[ANZSCO_1digit_Title].[ANZSCO_1digit_Title]" caption="ANZSCO_1digit_Title" numFmtId="0" hierarchy="153" level="1">
      <sharedItems count="8">
        <s v="[dim_ANZSCO].[ANZSCO_1digit_Title].&amp;[Managers]" c="Managers"/>
        <s v="[dim_ANZSCO].[ANZSCO_1digit_Title].&amp;[Professionals]" c="Professionals"/>
        <s v="[dim_ANZSCO].[ANZSCO_1digit_Title].&amp;[Technicians and trades workers]" c="Technicians and trades workers"/>
        <s v="[dim_ANZSCO].[ANZSCO_1digit_Title].&amp;[Community and personal service workers]" c="Community and personal service workers"/>
        <s v="[dim_ANZSCO].[ANZSCO_1digit_Title].&amp;[Clerical and administrative workers]" c="Clerical and administrative workers"/>
        <s v="[dim_ANZSCO].[ANZSCO_1digit_Title].&amp;[Sales workers]" c="Sales workers"/>
        <s v="[dim_ANZSCO].[ANZSCO_1digit_Title].&amp;[Machinery operators and drivers]" c="Machinery operators and drivers"/>
        <s v="[dim_ANZSCO].[ANZSCO_1digit_Title].&amp;[Labourers]" c="Labourers"/>
      </sharedItems>
    </cacheField>
    <cacheField name="[Measures].[Median time lost (working weeks) NP]" caption="Median time lost (working weeks) NP" numFmtId="0" hierarchy="447" level="32767"/>
    <cacheField name="[dim_ANZSCO].[ANZSCO_1digit].[ANZSCO_1digit]" caption="ANZSCO_1digit" numFmtId="0" hierarchy="150"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4" level="1">
      <sharedItems count="51">
        <s v="[dim_ANZSCO].[ANZSCO_2digit].&amp;[10 Managers, nfd]" c="10 Managers, nfd"/>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0 Professionals, nfd]" c="20 Professionals, nfd"/>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0 Technicians and trades workers, nfd]" c="30 Technicians and trades workers, nfd"/>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0 Community and personal service workers, nfd]" c="40 Community and personal service workers, nfd"/>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0 Clerical and administrative workers, nfd]" c="50 Clerical and administrative workers, nfd"/>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0 Sales workers, nfd]" c="60 Sales workers, nfd"/>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0 Machinery operators and drivers, nfd]" c="70 Machinery operators and drivers, nfd"/>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0 Labourers, nfd]" c="80 Labourers, nfd"/>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2" memberValueDatatype="130" unbalanced="0">
      <fieldsUsage count="2">
        <fieldUsage x="-1"/>
        <fieldUsage x="5"/>
      </fieldsUsage>
    </cacheHierarchy>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32233796" backgroundQuery="1" createdVersion="8" refreshedVersion="8" minRefreshableVersion="3" recordCount="0" supportSubquery="1" supportAdvancedDrill="1" xr:uid="{B6455E23-CF85-43AA-8FFF-1861F961A53D}">
  <cacheSource type="external" connectionId="1"/>
  <cacheFields count="10">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Nature].[Classification_Title].[Classification_Title]" caption="Classification_Title" numFmtId="0" hierarchy="334" level="1">
      <sharedItems count="2">
        <s v="[dim_TOOCS_Nature].[Classification_Title].&amp;[Injuries]" c="Injuries"/>
        <s v="[dim_TOOCS_Nature].[Classification_Title].&amp;[Diseases and conditions]" c="Diseases and conditions"/>
      </sharedItems>
    </cacheField>
    <cacheField name="[dim_TOOCS_Nature].[Classification].[Classification]" caption="Classification" numFmtId="0" hierarchy="331" level="1">
      <sharedItems count="2">
        <s v="[dim_TOOCS_Nature].[Classification].&amp;[0 Injuries]" c="0 Injuries"/>
        <s v="[dim_TOOCS_Nature].[Classification].&amp;[1 Diseases and conditions]" c="1 Diseases and conditions"/>
      </sharedItems>
    </cacheField>
    <cacheField name="[dim_TOOCS_Nature].[Major_Group].[Major_Group]" caption="Major_Group" numFmtId="0" hierarchy="335" level="1">
      <sharedItems count="18">
        <s v="[dim_TOOCS_Nature].[Major_Group].&amp;[A Intracranial injuries]" c="A Intracranial injuries"/>
        <s v="[dim_TOOCS_Nature].[Major_Group].&amp;[B Fractures]" c="B Fractures"/>
        <s v="[dim_TOOCS_Nature].[Major_Group].&amp;[C Wounds, lacerations, amputations and internal organ damage]" c="C Wounds, lacerations, amputations and internal organ damage"/>
        <s v="[dim_TOOCS_Nature].[Major_Group].&amp;[D Burn]" c="D Burn"/>
        <s v="[dim_TOOCS_Nature].[Major_Group].&amp;[E Injury to nerves and spinal cord]" c="E Injury to nerves and spinal cord"/>
        <s v="[dim_TOOCS_Nature].[Major_Group].&amp;[F Traumatic joint/ligament and muscle/tendon injury]" c="F Traumatic joint/ligament and muscle/tendon injury"/>
        <s v="[dim_TOOCS_Nature].[Major_Group].&amp;[G Other injuries]" c="G Other injuries"/>
        <s v="[dim_TOOCS_Nature].[Major_Group].&amp;[H Musculoskeletal and connective tissue diseases]" c="H Musculoskeletal and connective tissue diseases"/>
        <s v="[dim_TOOCS_Nature].[Major_Group].&amp;[I Mental health conditions]" c="I Mental health conditions"/>
        <s v="[dim_TOOCS_Nature].[Major_Group].&amp;[J Digestive system diseases]" c="J Digestive system diseases"/>
        <s v="[dim_TOOCS_Nature].[Major_Group].&amp;[K Skin and subcutaneous tissue diseases]" c="K Skin and subcutaneous tissue diseases"/>
        <s v="[dim_TOOCS_Nature].[Major_Group].&amp;[L Nervous system and sense organ diseases]" c="L Nervous system and sense organ diseases"/>
        <s v="[dim_TOOCS_Nature].[Major_Group].&amp;[M Respiratory system diseases]" c="M Respiratory system diseases"/>
        <s v="[dim_TOOCS_Nature].[Major_Group].&amp;[N Circulatory system diseases]" c="N Circulatory system diseases"/>
        <s v="[dim_TOOCS_Nature].[Major_Group].&amp;[O Infectious and parasitic diseases]" c="O Infectious and parasitic diseases"/>
        <s v="[dim_TOOCS_Nature].[Major_Group].&amp;[P Neoplasms (cancer)]" c="P Neoplasms (cancer)"/>
        <s v="[dim_TOOCS_Nature].[Major_Group].&amp;[Q Other diseases]" c="Q Other diseases"/>
        <s v="[dim_TOOCS_Nature].[Major_Group].&amp;[R Other claims]" c="R Other claims"/>
      </sharedItems>
    </cacheField>
    <cacheField name="[dim_TOOCS_Nature].[Sub_Major_Group].[Sub_Major_Group]" caption="Sub_Major_Group" numFmtId="0" hierarchy="346" level="1">
      <sharedItems count="25">
        <s v="[dim_TOOCS_Nature].[Sub_Major_Group].&amp;[A1 Intracranial injuries]" c="A1 Intracranial injuries"/>
        <s v="[dim_TOOCS_Nature].[Sub_Major_Group].&amp;[B1 Fractures]" c="B1 Fractures"/>
        <s v="[dim_TOOCS_Nature].[Sub_Major_Group].&amp;[C1 Wounds, lacerations, amputations and internal organ damage]" c="C1 Wounds, lacerations, amputations and internal organ damage"/>
        <s v="[dim_TOOCS_Nature].[Sub_Major_Group].&amp;[D1 Burn]" c="D1 Burn"/>
        <s v="[dim_TOOCS_Nature].[Sub_Major_Group].&amp;[E1 Injury to nerves and spinal cord]" c="E1 Injury to nerves and spinal cord"/>
        <s v="[dim_TOOCS_Nature].[Sub_Major_Group].&amp;[F1 Trauma to joints and ligaments]" c="F1 Trauma to joints and ligaments"/>
        <s v="[dim_TOOCS_Nature].[Sub_Major_Group].&amp;[F2 Trauma to muscles and tendons]" c="F2 Trauma to muscles and tendons"/>
        <s v="[dim_TOOCS_Nature].[Sub_Major_Group].&amp;[F3 Residual soft tissue disorders due to trauma or unknown mechanisms]" c="F3 Residual soft tissue disorders due to trauma or unknown mechanisms"/>
        <s v="[dim_TOOCS_Nature].[Sub_Major_Group].&amp;[G1 Other injuries]" c="G1 Other injuries"/>
        <s v="[dim_TOOCS_Nature].[Sub_Major_Group].&amp;[H1 Joint diseases (arthropathies) and other articular cartilage diseases]" c="H1 Joint diseases (arthropathies) and other articular cartilage diseases"/>
        <s v="[dim_TOOCS_Nature].[Sub_Major_Group].&amp;[H2 Spinal vertebrae and intervertebral disc diseases - dorsopathies]" c="H2 Spinal vertebrae and intervertebral disc diseases - dorsopathies"/>
        <s v="[dim_TOOCS_Nature].[Sub_Major_Group].&amp;[H3 Diseases involving the synovium and related tissue]" c="H3 Diseases involving the synovium and related tissue"/>
        <s v="[dim_TOOCS_Nature].[Sub_Major_Group].&amp;[H4 Diseases of the muscle, tendon and related tissue]" c="H4 Diseases of the muscle, tendon and related tissue"/>
        <s v="[dim_TOOCS_Nature].[Sub_Major_Group].&amp;[H5 Other soft tissue diseases]" c="H5 Other soft tissue diseases"/>
        <s v="[dim_TOOCS_Nature].[Sub_Major_Group].&amp;[H6 Other musculoskeletal and connective tissue diseases, not elsewhere classified]" c="H6 Other musculoskeletal and connective tissue diseases, not elsewhere classified"/>
        <s v="[dim_TOOCS_Nature].[Sub_Major_Group].&amp;[I1 Mental health conditions]" c="I1 Mental health conditions"/>
        <s v="[dim_TOOCS_Nature].[Sub_Major_Group].&amp;[J1 Digestive system diseases]" c="J1 Digestive system diseases"/>
        <s v="[dim_TOOCS_Nature].[Sub_Major_Group].&amp;[K1 Skin and subcutaneous tissue diseases]" c="K1 Skin and subcutaneous tissue diseases"/>
        <s v="[dim_TOOCS_Nature].[Sub_Major_Group].&amp;[L1 Nervous system and sense organ diseases]" c="L1 Nervous system and sense organ diseases"/>
        <s v="[dim_TOOCS_Nature].[Sub_Major_Group].&amp;[M1 Respiratory system diseases]" c="M1 Respiratory system diseases"/>
        <s v="[dim_TOOCS_Nature].[Sub_Major_Group].&amp;[N1 Circulatory system diseases]" c="N1 Circulatory system diseases"/>
        <s v="[dim_TOOCS_Nature].[Sub_Major_Group].&amp;[O1 Infectious and parasitic diseases]" c="O1 Infectious and parasitic diseases"/>
        <s v="[dim_TOOCS_Nature].[Sub_Major_Group].&amp;[P1 Neoplasms (cancer)]" c="P1 Neoplasms (cancer)"/>
        <s v="[dim_TOOCS_Nature].[Sub_Major_Group].&amp;[Q1 Other diseases]" c="Q1 Other diseases"/>
        <s v="[dim_TOOCS_Nature].[Sub_Major_Group].&amp;[R1 Other claims]" c="R1 Other claim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2" memberValueDatatype="130" unbalanced="0">
      <fieldsUsage count="2">
        <fieldUsage x="-1"/>
        <fieldUsage x="7"/>
      </fieldsUsage>
    </cacheHierarchy>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2" memberValueDatatype="130" unbalanced="0">
      <fieldsUsage count="2">
        <fieldUsage x="-1"/>
        <fieldUsage x="6"/>
      </fieldsUsage>
    </cacheHierarchy>
    <cacheHierarchy uniqueName="[dim_TOOCS_Nature].[Major_Group]" caption="Major_Group" attribute="1" defaultMemberUniqueName="[dim_TOOCS_Nature].[Major_Group].[All]" allUniqueName="[dim_TOOCS_Nature].[Major_Group].[All]" dimensionUniqueName="[dim_TOOCS_Nature]" displayFolder="" count="2" memberValueDatatype="130" unbalanced="0">
      <fieldsUsage count="2">
        <fieldUsage x="-1"/>
        <fieldUsage x="8"/>
      </fieldsUsage>
    </cacheHierarchy>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2" memberValueDatatype="130" unbalanced="0">
      <fieldsUsage count="2">
        <fieldUsage x="-1"/>
        <fieldUsage x="9"/>
      </fieldsUsage>
    </cacheHierarchy>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389583335" backgroundQuery="1" createdVersion="8" refreshedVersion="8" minRefreshableVersion="3" recordCount="0" supportSubquery="1" supportAdvancedDrill="1" xr:uid="{383E03F6-140E-476E-BD40-0395398D14A5}">
  <cacheSource type="external" connectionId="1"/>
  <cacheFields count="10">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Nature].[Classification_Title].[Classification_Title]" caption="Classification_Title" numFmtId="0" hierarchy="334" level="1">
      <sharedItems count="2">
        <s v="[dim_TOOCS_Nature].[Classification_Title].&amp;[Injuries]" c="Injuries"/>
        <s v="[dim_TOOCS_Nature].[Classification_Title].&amp;[Diseases and conditions]" c="Diseases and conditions"/>
      </sharedItems>
    </cacheField>
    <cacheField name="[Measures].[Median compensation paid ($) NP]" caption="Median compensation paid ($) NP" numFmtId="0" hierarchy="446" level="32767"/>
    <cacheField name="[dim_TOOCS_Nature].[Classification].[Classification]" caption="Classification" numFmtId="0" hierarchy="331" level="1">
      <sharedItems count="2">
        <s v="[dim_TOOCS_Nature].[Classification].&amp;[0 Injuries]" c="0 Injuries"/>
        <s v="[dim_TOOCS_Nature].[Classification].&amp;[1 Diseases and conditions]" c="1 Diseases and conditions"/>
      </sharedItems>
    </cacheField>
    <cacheField name="[dim_TOOCS_Nature].[Major_Group].[Major_Group]" caption="Major_Group" numFmtId="0" hierarchy="335" level="1">
      <sharedItems count="18">
        <s v="[dim_TOOCS_Nature].[Major_Group].&amp;[A Intracranial injuries]" c="A Intracranial injuries"/>
        <s v="[dim_TOOCS_Nature].[Major_Group].&amp;[B Fractures]" c="B Fractures"/>
        <s v="[dim_TOOCS_Nature].[Major_Group].&amp;[C Wounds, lacerations, amputations and internal organ damage]" c="C Wounds, lacerations, amputations and internal organ damage"/>
        <s v="[dim_TOOCS_Nature].[Major_Group].&amp;[D Burn]" c="D Burn"/>
        <s v="[dim_TOOCS_Nature].[Major_Group].&amp;[E Injury to nerves and spinal cord]" c="E Injury to nerves and spinal cord"/>
        <s v="[dim_TOOCS_Nature].[Major_Group].&amp;[F Traumatic joint/ligament and muscle/tendon injury]" c="F Traumatic joint/ligament and muscle/tendon injury"/>
        <s v="[dim_TOOCS_Nature].[Major_Group].&amp;[G Other injuries]" c="G Other injuries"/>
        <s v="[dim_TOOCS_Nature].[Major_Group].&amp;[H Musculoskeletal and connective tissue diseases]" c="H Musculoskeletal and connective tissue diseases"/>
        <s v="[dim_TOOCS_Nature].[Major_Group].&amp;[I Mental health conditions]" c="I Mental health conditions"/>
        <s v="[dim_TOOCS_Nature].[Major_Group].&amp;[J Digestive system diseases]" c="J Digestive system diseases"/>
        <s v="[dim_TOOCS_Nature].[Major_Group].&amp;[K Skin and subcutaneous tissue diseases]" c="K Skin and subcutaneous tissue diseases"/>
        <s v="[dim_TOOCS_Nature].[Major_Group].&amp;[L Nervous system and sense organ diseases]" c="L Nervous system and sense organ diseases"/>
        <s v="[dim_TOOCS_Nature].[Major_Group].&amp;[M Respiratory system diseases]" c="M Respiratory system diseases"/>
        <s v="[dim_TOOCS_Nature].[Major_Group].&amp;[N Circulatory system diseases]" c="N Circulatory system diseases"/>
        <s v="[dim_TOOCS_Nature].[Major_Group].&amp;[O Infectious and parasitic diseases]" c="O Infectious and parasitic diseases"/>
        <s v="[dim_TOOCS_Nature].[Major_Group].&amp;[P Neoplasms (cancer)]" c="P Neoplasms (cancer)"/>
        <s v="[dim_TOOCS_Nature].[Major_Group].&amp;[Q Other diseases]" c="Q Other diseases"/>
        <s v="[dim_TOOCS_Nature].[Major_Group].&amp;[R Other claims]" c="R Other claims"/>
      </sharedItems>
    </cacheField>
    <cacheField name="[dim_TOOCS_Nature].[Sub_Major_Group].[Sub_Major_Group]" caption="Sub_Major_Group" numFmtId="0" hierarchy="346" level="1">
      <sharedItems count="25">
        <s v="[dim_TOOCS_Nature].[Sub_Major_Group].&amp;[A1 Intracranial injuries]" c="A1 Intracranial injuries"/>
        <s v="[dim_TOOCS_Nature].[Sub_Major_Group].&amp;[B1 Fractures]" c="B1 Fractures"/>
        <s v="[dim_TOOCS_Nature].[Sub_Major_Group].&amp;[C1 Wounds, lacerations, amputations and internal organ damage]" c="C1 Wounds, lacerations, amputations and internal organ damage"/>
        <s v="[dim_TOOCS_Nature].[Sub_Major_Group].&amp;[D1 Burn]" c="D1 Burn"/>
        <s v="[dim_TOOCS_Nature].[Sub_Major_Group].&amp;[E1 Injury to nerves and spinal cord]" c="E1 Injury to nerves and spinal cord"/>
        <s v="[dim_TOOCS_Nature].[Sub_Major_Group].&amp;[F1 Trauma to joints and ligaments]" c="F1 Trauma to joints and ligaments"/>
        <s v="[dim_TOOCS_Nature].[Sub_Major_Group].&amp;[F2 Trauma to muscles and tendons]" c="F2 Trauma to muscles and tendons"/>
        <s v="[dim_TOOCS_Nature].[Sub_Major_Group].&amp;[F3 Residual soft tissue disorders due to trauma or unknown mechanisms]" c="F3 Residual soft tissue disorders due to trauma or unknown mechanisms"/>
        <s v="[dim_TOOCS_Nature].[Sub_Major_Group].&amp;[G1 Other injuries]" c="G1 Other injuries"/>
        <s v="[dim_TOOCS_Nature].[Sub_Major_Group].&amp;[H1 Joint diseases (arthropathies) and other articular cartilage diseases]" c="H1 Joint diseases (arthropathies) and other articular cartilage diseases"/>
        <s v="[dim_TOOCS_Nature].[Sub_Major_Group].&amp;[H2 Spinal vertebrae and intervertebral disc diseases - dorsopathies]" c="H2 Spinal vertebrae and intervertebral disc diseases - dorsopathies"/>
        <s v="[dim_TOOCS_Nature].[Sub_Major_Group].&amp;[H3 Diseases involving the synovium and related tissue]" c="H3 Diseases involving the synovium and related tissue"/>
        <s v="[dim_TOOCS_Nature].[Sub_Major_Group].&amp;[H4 Diseases of the muscle, tendon and related tissue]" c="H4 Diseases of the muscle, tendon and related tissue"/>
        <s v="[dim_TOOCS_Nature].[Sub_Major_Group].&amp;[H5 Other soft tissue diseases]" c="H5 Other soft tissue diseases"/>
        <s v="[dim_TOOCS_Nature].[Sub_Major_Group].&amp;[H6 Other musculoskeletal and connective tissue diseases, not elsewhere classified]" c="H6 Other musculoskeletal and connective tissue diseases, not elsewhere classified"/>
        <s v="[dim_TOOCS_Nature].[Sub_Major_Group].&amp;[I1 Mental health conditions]" c="I1 Mental health conditions"/>
        <s v="[dim_TOOCS_Nature].[Sub_Major_Group].&amp;[J1 Digestive system diseases]" c="J1 Digestive system diseases"/>
        <s v="[dim_TOOCS_Nature].[Sub_Major_Group].&amp;[K1 Skin and subcutaneous tissue diseases]" c="K1 Skin and subcutaneous tissue diseases"/>
        <s v="[dim_TOOCS_Nature].[Sub_Major_Group].&amp;[L1 Nervous system and sense organ diseases]" c="L1 Nervous system and sense organ diseases"/>
        <s v="[dim_TOOCS_Nature].[Sub_Major_Group].&amp;[M1 Respiratory system diseases]" c="M1 Respiratory system diseases"/>
        <s v="[dim_TOOCS_Nature].[Sub_Major_Group].&amp;[N1 Circulatory system diseases]" c="N1 Circulatory system diseases"/>
        <s v="[dim_TOOCS_Nature].[Sub_Major_Group].&amp;[O1 Infectious and parasitic diseases]" c="O1 Infectious and parasitic diseases"/>
        <s v="[dim_TOOCS_Nature].[Sub_Major_Group].&amp;[P1 Neoplasms (cancer)]" c="P1 Neoplasms (cancer)"/>
        <s v="[dim_TOOCS_Nature].[Sub_Major_Group].&amp;[Q1 Other diseases]" c="Q1 Other diseases"/>
        <s v="[dim_TOOCS_Nature].[Sub_Major_Group].&amp;[R1 Other claims]" c="R1 Other claim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2" memberValueDatatype="130" unbalanced="0">
      <fieldsUsage count="2">
        <fieldUsage x="-1"/>
        <fieldUsage x="7"/>
      </fieldsUsage>
    </cacheHierarchy>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2" memberValueDatatype="130" unbalanced="0">
      <fieldsUsage count="2">
        <fieldUsage x="-1"/>
        <fieldUsage x="5"/>
      </fieldsUsage>
    </cacheHierarchy>
    <cacheHierarchy uniqueName="[dim_TOOCS_Nature].[Major_Group]" caption="Major_Group" attribute="1" defaultMemberUniqueName="[dim_TOOCS_Nature].[Major_Group].[All]" allUniqueName="[dim_TOOCS_Nature].[Major_Group].[All]" dimensionUniqueName="[dim_TOOCS_Nature]" displayFolder="" count="2" memberValueDatatype="130" unbalanced="0">
      <fieldsUsage count="2">
        <fieldUsage x="-1"/>
        <fieldUsage x="8"/>
      </fieldsUsage>
    </cacheHierarchy>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2" memberValueDatatype="130" unbalanced="0">
      <fieldsUsage count="2">
        <fieldUsage x="-1"/>
        <fieldUsage x="9"/>
      </fieldsUsage>
    </cacheHierarchy>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452083331" backgroundQuery="1" createdVersion="8" refreshedVersion="8" minRefreshableVersion="3" recordCount="0" supportSubquery="1" supportAdvancedDrill="1" xr:uid="{198F2190-18E1-44A6-B1DD-F83790F17F1C}">
  <cacheSource type="external" connectionId="1"/>
  <cacheFields count="10">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Nature].[Classification_Title].[Classification_Title]" caption="Classification_Title" numFmtId="0" hierarchy="334" level="1">
      <sharedItems count="2">
        <s v="[dim_TOOCS_Nature].[Classification_Title].&amp;[Injuries]" c="Injuries"/>
        <s v="[dim_TOOCS_Nature].[Classification_Title].&amp;[Diseases and conditions]" c="Diseases and conditions"/>
      </sharedItems>
    </cacheField>
    <cacheField name="[Measures].[Median time lost (working weeks) NP]" caption="Median time lost (working weeks) NP" numFmtId="0" hierarchy="447" level="32767"/>
    <cacheField name="[dim_TOOCS_Nature].[Classification].[Classification]" caption="Classification" numFmtId="0" hierarchy="331" level="1">
      <sharedItems count="2">
        <s v="[dim_TOOCS_Nature].[Classification].&amp;[0 Injuries]" c="0 Injuries"/>
        <s v="[dim_TOOCS_Nature].[Classification].&amp;[1 Diseases and conditions]" c="1 Diseases and conditions"/>
      </sharedItems>
    </cacheField>
    <cacheField name="[dim_TOOCS_Nature].[Major_Group].[Major_Group]" caption="Major_Group" numFmtId="0" hierarchy="335" level="1">
      <sharedItems count="18">
        <s v="[dim_TOOCS_Nature].[Major_Group].&amp;[A Intracranial injuries]" c="A Intracranial injuries"/>
        <s v="[dim_TOOCS_Nature].[Major_Group].&amp;[B Fractures]" c="B Fractures"/>
        <s v="[dim_TOOCS_Nature].[Major_Group].&amp;[C Wounds, lacerations, amputations and internal organ damage]" c="C Wounds, lacerations, amputations and internal organ damage"/>
        <s v="[dim_TOOCS_Nature].[Major_Group].&amp;[D Burn]" c="D Burn"/>
        <s v="[dim_TOOCS_Nature].[Major_Group].&amp;[E Injury to nerves and spinal cord]" c="E Injury to nerves and spinal cord"/>
        <s v="[dim_TOOCS_Nature].[Major_Group].&amp;[F Traumatic joint/ligament and muscle/tendon injury]" c="F Traumatic joint/ligament and muscle/tendon injury"/>
        <s v="[dim_TOOCS_Nature].[Major_Group].&amp;[G Other injuries]" c="G Other injuries"/>
        <s v="[dim_TOOCS_Nature].[Major_Group].&amp;[H Musculoskeletal and connective tissue diseases]" c="H Musculoskeletal and connective tissue diseases"/>
        <s v="[dim_TOOCS_Nature].[Major_Group].&amp;[I Mental health conditions]" c="I Mental health conditions"/>
        <s v="[dim_TOOCS_Nature].[Major_Group].&amp;[J Digestive system diseases]" c="J Digestive system diseases"/>
        <s v="[dim_TOOCS_Nature].[Major_Group].&amp;[K Skin and subcutaneous tissue diseases]" c="K Skin and subcutaneous tissue diseases"/>
        <s v="[dim_TOOCS_Nature].[Major_Group].&amp;[L Nervous system and sense organ diseases]" c="L Nervous system and sense organ diseases"/>
        <s v="[dim_TOOCS_Nature].[Major_Group].&amp;[M Respiratory system diseases]" c="M Respiratory system diseases"/>
        <s v="[dim_TOOCS_Nature].[Major_Group].&amp;[N Circulatory system diseases]" c="N Circulatory system diseases"/>
        <s v="[dim_TOOCS_Nature].[Major_Group].&amp;[O Infectious and parasitic diseases]" c="O Infectious and parasitic diseases"/>
        <s v="[dim_TOOCS_Nature].[Major_Group].&amp;[P Neoplasms (cancer)]" c="P Neoplasms (cancer)"/>
        <s v="[dim_TOOCS_Nature].[Major_Group].&amp;[Q Other diseases]" c="Q Other diseases"/>
        <s v="[dim_TOOCS_Nature].[Major_Group].&amp;[R Other claims]" c="R Other claims"/>
      </sharedItems>
    </cacheField>
    <cacheField name="[dim_TOOCS_Nature].[Sub_Major_Group].[Sub_Major_Group]" caption="Sub_Major_Group" numFmtId="0" hierarchy="346" level="1">
      <sharedItems count="25">
        <s v="[dim_TOOCS_Nature].[Sub_Major_Group].&amp;[A1 Intracranial injuries]" c="A1 Intracranial injuries"/>
        <s v="[dim_TOOCS_Nature].[Sub_Major_Group].&amp;[B1 Fractures]" c="B1 Fractures"/>
        <s v="[dim_TOOCS_Nature].[Sub_Major_Group].&amp;[C1 Wounds, lacerations, amputations and internal organ damage]" c="C1 Wounds, lacerations, amputations and internal organ damage"/>
        <s v="[dim_TOOCS_Nature].[Sub_Major_Group].&amp;[D1 Burn]" c="D1 Burn"/>
        <s v="[dim_TOOCS_Nature].[Sub_Major_Group].&amp;[E1 Injury to nerves and spinal cord]" c="E1 Injury to nerves and spinal cord"/>
        <s v="[dim_TOOCS_Nature].[Sub_Major_Group].&amp;[F1 Trauma to joints and ligaments]" c="F1 Trauma to joints and ligaments"/>
        <s v="[dim_TOOCS_Nature].[Sub_Major_Group].&amp;[F2 Trauma to muscles and tendons]" c="F2 Trauma to muscles and tendons"/>
        <s v="[dim_TOOCS_Nature].[Sub_Major_Group].&amp;[F3 Residual soft tissue disorders due to trauma or unknown mechanisms]" c="F3 Residual soft tissue disorders due to trauma or unknown mechanisms"/>
        <s v="[dim_TOOCS_Nature].[Sub_Major_Group].&amp;[G1 Other injuries]" c="G1 Other injuries"/>
        <s v="[dim_TOOCS_Nature].[Sub_Major_Group].&amp;[H1 Joint diseases (arthropathies) and other articular cartilage diseases]" c="H1 Joint diseases (arthropathies) and other articular cartilage diseases"/>
        <s v="[dim_TOOCS_Nature].[Sub_Major_Group].&amp;[H2 Spinal vertebrae and intervertebral disc diseases - dorsopathies]" c="H2 Spinal vertebrae and intervertebral disc diseases - dorsopathies"/>
        <s v="[dim_TOOCS_Nature].[Sub_Major_Group].&amp;[H3 Diseases involving the synovium and related tissue]" c="H3 Diseases involving the synovium and related tissue"/>
        <s v="[dim_TOOCS_Nature].[Sub_Major_Group].&amp;[H4 Diseases of the muscle, tendon and related tissue]" c="H4 Diseases of the muscle, tendon and related tissue"/>
        <s v="[dim_TOOCS_Nature].[Sub_Major_Group].&amp;[H5 Other soft tissue diseases]" c="H5 Other soft tissue diseases"/>
        <s v="[dim_TOOCS_Nature].[Sub_Major_Group].&amp;[H6 Other musculoskeletal and connective tissue diseases, not elsewhere classified]" c="H6 Other musculoskeletal and connective tissue diseases, not elsewhere classified"/>
        <s v="[dim_TOOCS_Nature].[Sub_Major_Group].&amp;[I1 Mental health conditions]" c="I1 Mental health conditions"/>
        <s v="[dim_TOOCS_Nature].[Sub_Major_Group].&amp;[J1 Digestive system diseases]" c="J1 Digestive system diseases"/>
        <s v="[dim_TOOCS_Nature].[Sub_Major_Group].&amp;[K1 Skin and subcutaneous tissue diseases]" c="K1 Skin and subcutaneous tissue diseases"/>
        <s v="[dim_TOOCS_Nature].[Sub_Major_Group].&amp;[L1 Nervous system and sense organ diseases]" c="L1 Nervous system and sense organ diseases"/>
        <s v="[dim_TOOCS_Nature].[Sub_Major_Group].&amp;[M1 Respiratory system diseases]" c="M1 Respiratory system diseases"/>
        <s v="[dim_TOOCS_Nature].[Sub_Major_Group].&amp;[N1 Circulatory system diseases]" c="N1 Circulatory system diseases"/>
        <s v="[dim_TOOCS_Nature].[Sub_Major_Group].&amp;[O1 Infectious and parasitic diseases]" c="O1 Infectious and parasitic diseases"/>
        <s v="[dim_TOOCS_Nature].[Sub_Major_Group].&amp;[P1 Neoplasms (cancer)]" c="P1 Neoplasms (cancer)"/>
        <s v="[dim_TOOCS_Nature].[Sub_Major_Group].&amp;[Q1 Other diseases]" c="Q1 Other diseases"/>
        <s v="[dim_TOOCS_Nature].[Sub_Major_Group].&amp;[R1 Other claims]" c="R1 Other claim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2" memberValueDatatype="130" unbalanced="0">
      <fieldsUsage count="2">
        <fieldUsage x="-1"/>
        <fieldUsage x="7"/>
      </fieldsUsage>
    </cacheHierarchy>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2" memberValueDatatype="130" unbalanced="0">
      <fieldsUsage count="2">
        <fieldUsage x="-1"/>
        <fieldUsage x="5"/>
      </fieldsUsage>
    </cacheHierarchy>
    <cacheHierarchy uniqueName="[dim_TOOCS_Nature].[Major_Group]" caption="Major_Group" attribute="1" defaultMemberUniqueName="[dim_TOOCS_Nature].[Major_Group].[All]" allUniqueName="[dim_TOOCS_Nature].[Major_Group].[All]" dimensionUniqueName="[dim_TOOCS_Nature]" displayFolder="" count="2" memberValueDatatype="130" unbalanced="0">
      <fieldsUsage count="2">
        <fieldUsage x="-1"/>
        <fieldUsage x="8"/>
      </fieldsUsage>
    </cacheHierarchy>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2" memberValueDatatype="130" unbalanced="0">
      <fieldsUsage count="2">
        <fieldUsage x="-1"/>
        <fieldUsage x="9"/>
      </fieldsUsage>
    </cacheHierarchy>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490509256" backgroundQuery="1" createdVersion="8" refreshedVersion="8" minRefreshableVersion="3" recordCount="0" supportSubquery="1" supportAdvancedDrill="1" xr:uid="{2AB59975-52E7-4B3B-9028-F45E0168A39E}">
  <cacheSource type="external" connectionId="1"/>
  <cacheFields count="9">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odily_Location].[Major_Group_Title].[Major_Group_Title]" caption="Major_Group_Title" numFmtId="0" hierarchy="293" level="1">
      <sharedItems count="9">
        <s v="[dim_TOOCS_Bodily_Location].[Major_Group_Title].&amp;[Head]" c="Head"/>
        <s v="[dim_TOOCS_Bodily_Location].[Major_Group_Title].&amp;[Neck]" c="Neck"/>
        <s v="[dim_TOOCS_Bodily_Location].[Major_Group_Title].&amp;[Trunk]" c="Trunk"/>
        <s v="[dim_TOOCS_Bodily_Location].[Major_Group_Title].&amp;[Upper limbs]" c="Upper limbs"/>
        <s v="[dim_TOOCS_Bodily_Location].[Major_Group_Title].&amp;[Lower limbs]" c="Lower limbs"/>
        <s v="[dim_TOOCS_Bodily_Location].[Major_Group_Title].&amp;[Multiple locations]" c="Multiple locations"/>
        <s v="[dim_TOOCS_Bodily_Location].[Major_Group_Title].&amp;[Systemic locations]" c="Systemic locations"/>
        <s v="[dim_TOOCS_Bodily_Location].[Major_Group_Title].&amp;[Non-physical locations]" c="Non-physical locations"/>
        <s v="[dim_TOOCS_Bodily_Location].[Major_Group_Title].&amp;[Unspecified locations]" c="Unspecified locations"/>
      </sharedItems>
    </cacheField>
    <cacheField name="[dim_TOOCS_Bodily_Location].[Major_Group].[Major_Group]" caption="Major_Group" numFmtId="0" hierarchy="290" level="1">
      <sharedItems count="9">
        <s v="[dim_TOOCS_Bodily_Location].[Major_Group].&amp;[1 Head]" c="1 Head"/>
        <s v="[dim_TOOCS_Bodily_Location].[Major_Group].&amp;[2 Neck]" c="2 Neck"/>
        <s v="[dim_TOOCS_Bodily_Location].[Major_Group].&amp;[3 Trunk]" c="3 Trunk"/>
        <s v="[dim_TOOCS_Bodily_Location].[Major_Group].&amp;[4 Upper limbs]" c="4 Upper limbs"/>
        <s v="[dim_TOOCS_Bodily_Location].[Major_Group].&amp;[5 Lower limbs]" c="5 Lower limbs"/>
        <s v="[dim_TOOCS_Bodily_Location].[Major_Group].&amp;[6 Multiple locations]" c="6 Multiple locations"/>
        <s v="[dim_TOOCS_Bodily_Location].[Major_Group].&amp;[7 Systemic locations]" c="7 Systemic locations"/>
        <s v="[dim_TOOCS_Bodily_Location].[Major_Group].&amp;[8 Non-physical locations]" c="8 Non-physical locations"/>
        <s v="[dim_TOOCS_Bodily_Location].[Major_Group].&amp;[9 Unspecified locations]" c="9 Unspecified locations"/>
      </sharedItems>
    </cacheField>
    <cacheField name="[dim_TOOCS_Bodily_Location].[Sub_Major_Group].[Sub_Major_Group]" caption="Sub_Major_Group" numFmtId="0" hierarchy="298" level="1">
      <sharedItems count="47">
        <s v="[dim_TOOCS_Bodily_Location].[Sub_Major_Group].&amp;[11 Cranium]" c="11 Cranium"/>
        <s v="[dim_TOOCS_Bodily_Location].[Sub_Major_Group].&amp;[12 Eye]" c="12 Eye"/>
        <s v="[dim_TOOCS_Bodily_Location].[Sub_Major_Group].&amp;[13 Ear]" c="13 Ear"/>
        <s v="[dim_TOOCS_Bodily_Location].[Sub_Major_Group].&amp;[14 Mouth]" c="14 Mouth"/>
        <s v="[dim_TOOCS_Bodily_Location].[Sub_Major_Group].&amp;[15 Nose]" c="15 Nose"/>
        <s v="[dim_TOOCS_Bodily_Location].[Sub_Major_Group].&amp;[16 Face, not elsewhere specified]" c="16 Face, not elsewhere specified"/>
        <s v="[dim_TOOCS_Bodily_Location].[Sub_Major_Group].&amp;[18 Head- multiple locations]" c="18 Head- multiple locations"/>
        <s v="[dim_TOOCS_Bodily_Location].[Sub_Major_Group].&amp;[19 Head - unspecified locations]" c="19 Head - unspecified locations"/>
        <s v="[dim_TOOCS_Bodily_Location].[Sub_Major_Group].&amp;[21 Neck]" c="21 Neck"/>
        <s v="[dim_TOOCS_Bodily_Location].[Sub_Major_Group].&amp;[31 Back - upper or lower]" c="31 Back - upper or lower"/>
        <s v="[dim_TOOCS_Bodily_Location].[Sub_Major_Group].&amp;[33 Chest (thorax)]" c="33 Chest (thorax)"/>
        <s v="[dim_TOOCS_Bodily_Location].[Sub_Major_Group].&amp;[34/35 Abdomen and pelvic region]" c="34/35 Abdomen and pelvic region"/>
        <s v="[dim_TOOCS_Bodily_Location].[Sub_Major_Group].&amp;[38 Trunk - multiple locations]" c="38 Trunk - multiple locations"/>
        <s v="[dim_TOOCS_Bodily_Location].[Sub_Major_Group].&amp;[39 Trunk - unspecified locations]" c="39 Trunk - unspecified locations"/>
        <s v="[dim_TOOCS_Bodily_Location].[Sub_Major_Group].&amp;[41 Shoulder]" c="41 Shoulder"/>
        <s v="[dim_TOOCS_Bodily_Location].[Sub_Major_Group].&amp;[42 Upper arm]" c="42 Upper arm"/>
        <s v="[dim_TOOCS_Bodily_Location].[Sub_Major_Group].&amp;[43 Elbow]" c="43 Elbow"/>
        <s v="[dim_TOOCS_Bodily_Location].[Sub_Major_Group].&amp;[44 Forearm]" c="44 Forearm"/>
        <s v="[dim_TOOCS_Bodily_Location].[Sub_Major_Group].&amp;[45 Wrist]" c="45 Wrist"/>
        <s v="[dim_TOOCS_Bodily_Location].[Sub_Major_Group].&amp;[46 Hand, fingers and thumb]" c="46 Hand, fingers and thumb"/>
        <s v="[dim_TOOCS_Bodily_Location].[Sub_Major_Group].&amp;[48 Upper limb - multiple locations]" c="48 Upper limb - multiple locations"/>
        <s v="[dim_TOOCS_Bodily_Location].[Sub_Major_Group].&amp;[49 Upper limb - unspecified locations]" c="49 Upper limb - unspecified locations"/>
        <s v="[dim_TOOCS_Bodily_Location].[Sub_Major_Group].&amp;[51 Hip]" c="51 Hip"/>
        <s v="[dim_TOOCS_Bodily_Location].[Sub_Major_Group].&amp;[52 Upper leg]" c="52 Upper leg"/>
        <s v="[dim_TOOCS_Bodily_Location].[Sub_Major_Group].&amp;[53 Knee]" c="53 Knee"/>
        <s v="[dim_TOOCS_Bodily_Location].[Sub_Major_Group].&amp;[54 Lower leg]" c="54 Lower leg"/>
        <s v="[dim_TOOCS_Bodily_Location].[Sub_Major_Group].&amp;[55 Ankle]" c="55 Ankle"/>
        <s v="[dim_TOOCS_Bodily_Location].[Sub_Major_Group].&amp;[56 Foot and toes]" c="56 Foot and toes"/>
        <s v="[dim_TOOCS_Bodily_Location].[Sub_Major_Group].&amp;[58 Lower limb - multiple locations]" c="58 Lower limb - multiple locations"/>
        <s v="[dim_TOOCS_Bodily_Location].[Sub_Major_Group].&amp;[59 Lower limb - unspecified locations]" c="59 Lower limb - unspecified locations"/>
        <s v="[dim_TOOCS_Bodily_Location].[Sub_Major_Group].&amp;[61 Neck and trunk]" c="61 Neck and trunk"/>
        <s v="[dim_TOOCS_Bodily_Location].[Sub_Major_Group].&amp;[62 Head and neck]" c="62 Head and neck"/>
        <s v="[dim_TOOCS_Bodily_Location].[Sub_Major_Group].&amp;[63 Head and other]" c="63 Head and other"/>
        <s v="[dim_TOOCS_Bodily_Location].[Sub_Major_Group].&amp;[64 Trunk and limbs]" c="64 Trunk and limbs"/>
        <s v="[dim_TOOCS_Bodily_Location].[Sub_Major_Group].&amp;[65 Upper and lower limbs]" c="65 Upper and lower limbs"/>
        <s v="[dim_TOOCS_Bodily_Location].[Sub_Major_Group].&amp;[66 Neck and shoulder]" c="66 Neck and shoulder"/>
        <s v="[dim_TOOCS_Bodily_Location].[Sub_Major_Group].&amp;[68 Other specified multiple locations]" c="68 Other specified multiple locations"/>
        <s v="[dim_TOOCS_Bodily_Location].[Sub_Major_Group].&amp;[69 Unspecified multiple locations]" c="69 Unspecified multiple locations"/>
        <s v="[dim_TOOCS_Bodily_Location].[Sub_Major_Group].&amp;[71 Circulatory system]" c="71 Circulatory system"/>
        <s v="[dim_TOOCS_Bodily_Location].[Sub_Major_Group].&amp;[72 Respiratory system]" c="72 Respiratory system"/>
        <s v="[dim_TOOCS_Bodily_Location].[Sub_Major_Group].&amp;[73 Digestive system]" c="73 Digestive system"/>
        <s v="[dim_TOOCS_Bodily_Location].[Sub_Major_Group].&amp;[74 Genitourinary system]" c="74 Genitourinary system"/>
        <s v="[dim_TOOCS_Bodily_Location].[Sub_Major_Group].&amp;[75 Nervous system]" c="75 Nervous system"/>
        <s v="[dim_TOOCS_Bodily_Location].[Sub_Major_Group].&amp;[78 Other and multiple systemic conditions]" c="78 Other and multiple systemic conditions"/>
        <s v="[dim_TOOCS_Bodily_Location].[Sub_Major_Group].&amp;[79 Unspecified systemic conditions]" c="79 Unspecified systemic conditions"/>
        <s v="[dim_TOOCS_Bodily_Location].[Sub_Major_Group].&amp;[80 Psychological system]" c="80 Psychological system"/>
        <s v="[dim_TOOCS_Bodily_Location].[Sub_Major_Group].&amp;[90 Unspecified locations]" c="90 Unspecified location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2" memberValueDatatype="130" unbalanced="0">
      <fieldsUsage count="2">
        <fieldUsage x="-1"/>
        <fieldUsage x="7"/>
      </fieldsUsage>
    </cacheHierarchy>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2" memberValueDatatype="130" unbalanced="0">
      <fieldsUsage count="2">
        <fieldUsage x="-1"/>
        <fieldUsage x="6"/>
      </fieldsUsage>
    </cacheHierarchy>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2" memberValueDatatype="130" unbalanced="0">
      <fieldsUsage count="2">
        <fieldUsage x="-1"/>
        <fieldUsage x="8"/>
      </fieldsUsage>
    </cacheHierarchy>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541435183" backgroundQuery="1" createdVersion="8" refreshedVersion="8" minRefreshableVersion="3" recordCount="0" supportSubquery="1" supportAdvancedDrill="1" xr:uid="{CC9C784E-3E78-4C6F-AB16-60F5E23C1A86}">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odily_Location].[Major_Group_Title].[Major_Group_Title]" caption="Major_Group_Title" numFmtId="0" hierarchy="293" level="1">
      <sharedItems count="9">
        <s v="[dim_TOOCS_Bodily_Location].[Major_Group_Title].&amp;[Head]" c="Head"/>
        <s v="[dim_TOOCS_Bodily_Location].[Major_Group_Title].&amp;[Neck]" c="Neck"/>
        <s v="[dim_TOOCS_Bodily_Location].[Major_Group_Title].&amp;[Trunk]" c="Trunk"/>
        <s v="[dim_TOOCS_Bodily_Location].[Major_Group_Title].&amp;[Upper limbs]" c="Upper limbs"/>
        <s v="[dim_TOOCS_Bodily_Location].[Major_Group_Title].&amp;[Lower limbs]" c="Lower limbs"/>
        <s v="[dim_TOOCS_Bodily_Location].[Major_Group_Title].&amp;[Multiple locations]" c="Multiple locations"/>
        <s v="[dim_TOOCS_Bodily_Location].[Major_Group_Title].&amp;[Systemic locations]" c="Systemic locations"/>
        <s v="[dim_TOOCS_Bodily_Location].[Major_Group_Title].&amp;[Non-physical locations]" c="Non-physical locations"/>
        <s v="[dim_TOOCS_Bodily_Location].[Major_Group_Title].&amp;[Unspecified locations]" c="Unspecified locations"/>
      </sharedItems>
    </cacheField>
    <cacheField name="[Measures].[Median compensation paid ($) NP]" caption="Median compensation paid ($) NP" numFmtId="0" hierarchy="446" level="32767"/>
    <cacheField name="[dim_TOOCS_Bodily_Location].[Major_Group].[Major_Group]" caption="Major_Group" numFmtId="0" hierarchy="290" level="1">
      <sharedItems count="9">
        <s v="[dim_TOOCS_Bodily_Location].[Major_Group].&amp;[1 Head]" c="1 Head"/>
        <s v="[dim_TOOCS_Bodily_Location].[Major_Group].&amp;[2 Neck]" c="2 Neck"/>
        <s v="[dim_TOOCS_Bodily_Location].[Major_Group].&amp;[3 Trunk]" c="3 Trunk"/>
        <s v="[dim_TOOCS_Bodily_Location].[Major_Group].&amp;[4 Upper limbs]" c="4 Upper limbs"/>
        <s v="[dim_TOOCS_Bodily_Location].[Major_Group].&amp;[5 Lower limbs]" c="5 Lower limbs"/>
        <s v="[dim_TOOCS_Bodily_Location].[Major_Group].&amp;[6 Multiple locations]" c="6 Multiple locations"/>
        <s v="[dim_TOOCS_Bodily_Location].[Major_Group].&amp;[7 Systemic locations]" c="7 Systemic locations"/>
        <s v="[dim_TOOCS_Bodily_Location].[Major_Group].&amp;[8 Non-physical locations]" c="8 Non-physical locations"/>
        <s v="[dim_TOOCS_Bodily_Location].[Major_Group].&amp;[9 Unspecified locations]" c="9 Unspecified locations"/>
      </sharedItems>
    </cacheField>
    <cacheField name="[dim_TOOCS_Bodily_Location].[Sub_Major_Group].[Sub_Major_Group]" caption="Sub_Major_Group" numFmtId="0" hierarchy="298" level="1">
      <sharedItems count="47">
        <s v="[dim_TOOCS_Bodily_Location].[Sub_Major_Group].&amp;[11 Cranium]" c="11 Cranium"/>
        <s v="[dim_TOOCS_Bodily_Location].[Sub_Major_Group].&amp;[12 Eye]" c="12 Eye"/>
        <s v="[dim_TOOCS_Bodily_Location].[Sub_Major_Group].&amp;[13 Ear]" c="13 Ear"/>
        <s v="[dim_TOOCS_Bodily_Location].[Sub_Major_Group].&amp;[14 Mouth]" c="14 Mouth"/>
        <s v="[dim_TOOCS_Bodily_Location].[Sub_Major_Group].&amp;[15 Nose]" c="15 Nose"/>
        <s v="[dim_TOOCS_Bodily_Location].[Sub_Major_Group].&amp;[16 Face, not elsewhere specified]" c="16 Face, not elsewhere specified"/>
        <s v="[dim_TOOCS_Bodily_Location].[Sub_Major_Group].&amp;[18 Head- multiple locations]" c="18 Head- multiple locations"/>
        <s v="[dim_TOOCS_Bodily_Location].[Sub_Major_Group].&amp;[19 Head - unspecified locations]" c="19 Head - unspecified locations"/>
        <s v="[dim_TOOCS_Bodily_Location].[Sub_Major_Group].&amp;[21 Neck]" c="21 Neck"/>
        <s v="[dim_TOOCS_Bodily_Location].[Sub_Major_Group].&amp;[31 Back - upper or lower]" c="31 Back - upper or lower"/>
        <s v="[dim_TOOCS_Bodily_Location].[Sub_Major_Group].&amp;[33 Chest (thorax)]" c="33 Chest (thorax)"/>
        <s v="[dim_TOOCS_Bodily_Location].[Sub_Major_Group].&amp;[34/35 Abdomen and pelvic region]" c="34/35 Abdomen and pelvic region"/>
        <s v="[dim_TOOCS_Bodily_Location].[Sub_Major_Group].&amp;[38 Trunk - multiple locations]" c="38 Trunk - multiple locations"/>
        <s v="[dim_TOOCS_Bodily_Location].[Sub_Major_Group].&amp;[39 Trunk - unspecified locations]" c="39 Trunk - unspecified locations"/>
        <s v="[dim_TOOCS_Bodily_Location].[Sub_Major_Group].&amp;[41 Shoulder]" c="41 Shoulder"/>
        <s v="[dim_TOOCS_Bodily_Location].[Sub_Major_Group].&amp;[42 Upper arm]" c="42 Upper arm"/>
        <s v="[dim_TOOCS_Bodily_Location].[Sub_Major_Group].&amp;[43 Elbow]" c="43 Elbow"/>
        <s v="[dim_TOOCS_Bodily_Location].[Sub_Major_Group].&amp;[44 Forearm]" c="44 Forearm"/>
        <s v="[dim_TOOCS_Bodily_Location].[Sub_Major_Group].&amp;[45 Wrist]" c="45 Wrist"/>
        <s v="[dim_TOOCS_Bodily_Location].[Sub_Major_Group].&amp;[46 Hand, fingers and thumb]" c="46 Hand, fingers and thumb"/>
        <s v="[dim_TOOCS_Bodily_Location].[Sub_Major_Group].&amp;[48 Upper limb - multiple locations]" c="48 Upper limb - multiple locations"/>
        <s v="[dim_TOOCS_Bodily_Location].[Sub_Major_Group].&amp;[49 Upper limb - unspecified locations]" c="49 Upper limb - unspecified locations"/>
        <s v="[dim_TOOCS_Bodily_Location].[Sub_Major_Group].&amp;[51 Hip]" c="51 Hip"/>
        <s v="[dim_TOOCS_Bodily_Location].[Sub_Major_Group].&amp;[52 Upper leg]" c="52 Upper leg"/>
        <s v="[dim_TOOCS_Bodily_Location].[Sub_Major_Group].&amp;[53 Knee]" c="53 Knee"/>
        <s v="[dim_TOOCS_Bodily_Location].[Sub_Major_Group].&amp;[54 Lower leg]" c="54 Lower leg"/>
        <s v="[dim_TOOCS_Bodily_Location].[Sub_Major_Group].&amp;[55 Ankle]" c="55 Ankle"/>
        <s v="[dim_TOOCS_Bodily_Location].[Sub_Major_Group].&amp;[56 Foot and toes]" c="56 Foot and toes"/>
        <s v="[dim_TOOCS_Bodily_Location].[Sub_Major_Group].&amp;[58 Lower limb - multiple locations]" c="58 Lower limb - multiple locations"/>
        <s v="[dim_TOOCS_Bodily_Location].[Sub_Major_Group].&amp;[59 Lower limb - unspecified locations]" c="59 Lower limb - unspecified locations"/>
        <s v="[dim_TOOCS_Bodily_Location].[Sub_Major_Group].&amp;[61 Neck and trunk]" c="61 Neck and trunk"/>
        <s v="[dim_TOOCS_Bodily_Location].[Sub_Major_Group].&amp;[62 Head and neck]" c="62 Head and neck"/>
        <s v="[dim_TOOCS_Bodily_Location].[Sub_Major_Group].&amp;[63 Head and other]" c="63 Head and other"/>
        <s v="[dim_TOOCS_Bodily_Location].[Sub_Major_Group].&amp;[64 Trunk and limbs]" c="64 Trunk and limbs"/>
        <s v="[dim_TOOCS_Bodily_Location].[Sub_Major_Group].&amp;[65 Upper and lower limbs]" c="65 Upper and lower limbs"/>
        <s v="[dim_TOOCS_Bodily_Location].[Sub_Major_Group].&amp;[66 Neck and shoulder]" c="66 Neck and shoulder"/>
        <s v="[dim_TOOCS_Bodily_Location].[Sub_Major_Group].&amp;[68 Other specified multiple locations]" c="68 Other specified multiple locations"/>
        <s v="[dim_TOOCS_Bodily_Location].[Sub_Major_Group].&amp;[69 Unspecified multiple locations]" c="69 Unspecified multiple locations"/>
        <s v="[dim_TOOCS_Bodily_Location].[Sub_Major_Group].&amp;[71 Circulatory system]" c="71 Circulatory system"/>
        <s v="[dim_TOOCS_Bodily_Location].[Sub_Major_Group].&amp;[72 Respiratory system]" c="72 Respiratory system"/>
        <s v="[dim_TOOCS_Bodily_Location].[Sub_Major_Group].&amp;[73 Digestive system]" c="73 Digestive system"/>
        <s v="[dim_TOOCS_Bodily_Location].[Sub_Major_Group].&amp;[74 Genitourinary system]" c="74 Genitourinary system"/>
        <s v="[dim_TOOCS_Bodily_Location].[Sub_Major_Group].&amp;[75 Nervous system]" c="75 Nervous system"/>
        <s v="[dim_TOOCS_Bodily_Location].[Sub_Major_Group].&amp;[78 Other and multiple systemic conditions]" c="78 Other and multiple systemic conditions"/>
        <s v="[dim_TOOCS_Bodily_Location].[Sub_Major_Group].&amp;[79 Unspecified systemic conditions]" c="79 Unspecified systemic conditions"/>
        <s v="[dim_TOOCS_Bodily_Location].[Sub_Major_Group].&amp;[80 Psychological system]" c="80 Psychological system"/>
        <s v="[dim_TOOCS_Bodily_Location].[Sub_Major_Group].&amp;[90 Unspecified locations]" c="90 Unspecified location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2" memberValueDatatype="130" unbalanced="0">
      <fieldsUsage count="2">
        <fieldUsage x="-1"/>
        <fieldUsage x="7"/>
      </fieldsUsage>
    </cacheHierarchy>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2" memberValueDatatype="130" unbalanced="0">
      <fieldsUsage count="2">
        <fieldUsage x="-1"/>
        <fieldUsage x="5"/>
      </fieldsUsage>
    </cacheHierarchy>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2" memberValueDatatype="130" unbalanced="0">
      <fieldsUsage count="2">
        <fieldUsage x="-1"/>
        <fieldUsage x="8"/>
      </fieldsUsage>
    </cacheHierarchy>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592129632" backgroundQuery="1" createdVersion="8" refreshedVersion="8" minRefreshableVersion="3" recordCount="0" supportSubquery="1" supportAdvancedDrill="1" xr:uid="{CF06566B-E2FE-413F-9F26-59EB16902040}">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odily_Location].[Major_Group_Title].[Major_Group_Title]" caption="Major_Group_Title" numFmtId="0" hierarchy="293" level="1">
      <sharedItems count="9">
        <s v="[dim_TOOCS_Bodily_Location].[Major_Group_Title].&amp;[Head]" c="Head"/>
        <s v="[dim_TOOCS_Bodily_Location].[Major_Group_Title].&amp;[Neck]" c="Neck"/>
        <s v="[dim_TOOCS_Bodily_Location].[Major_Group_Title].&amp;[Trunk]" c="Trunk"/>
        <s v="[dim_TOOCS_Bodily_Location].[Major_Group_Title].&amp;[Upper limbs]" c="Upper limbs"/>
        <s v="[dim_TOOCS_Bodily_Location].[Major_Group_Title].&amp;[Lower limbs]" c="Lower limbs"/>
        <s v="[dim_TOOCS_Bodily_Location].[Major_Group_Title].&amp;[Multiple locations]" c="Multiple locations"/>
        <s v="[dim_TOOCS_Bodily_Location].[Major_Group_Title].&amp;[Systemic locations]" c="Systemic locations"/>
        <s v="[dim_TOOCS_Bodily_Location].[Major_Group_Title].&amp;[Non-physical locations]" c="Non-physical locations"/>
        <s v="[dim_TOOCS_Bodily_Location].[Major_Group_Title].&amp;[Unspecified locations]" c="Unspecified locations"/>
      </sharedItems>
    </cacheField>
    <cacheField name="[Measures].[Median time lost (working weeks) NP]" caption="Median time lost (working weeks) NP" numFmtId="0" hierarchy="447" level="32767"/>
    <cacheField name="[dim_TOOCS_Bodily_Location].[Major_Group].[Major_Group]" caption="Major_Group" numFmtId="0" hierarchy="290" level="1">
      <sharedItems count="9">
        <s v="[dim_TOOCS_Bodily_Location].[Major_Group].&amp;[1 Head]" c="1 Head"/>
        <s v="[dim_TOOCS_Bodily_Location].[Major_Group].&amp;[2 Neck]" c="2 Neck"/>
        <s v="[dim_TOOCS_Bodily_Location].[Major_Group].&amp;[3 Trunk]" c="3 Trunk"/>
        <s v="[dim_TOOCS_Bodily_Location].[Major_Group].&amp;[4 Upper limbs]" c="4 Upper limbs"/>
        <s v="[dim_TOOCS_Bodily_Location].[Major_Group].&amp;[5 Lower limbs]" c="5 Lower limbs"/>
        <s v="[dim_TOOCS_Bodily_Location].[Major_Group].&amp;[6 Multiple locations]" c="6 Multiple locations"/>
        <s v="[dim_TOOCS_Bodily_Location].[Major_Group].&amp;[7 Systemic locations]" c="7 Systemic locations"/>
        <s v="[dim_TOOCS_Bodily_Location].[Major_Group].&amp;[8 Non-physical locations]" c="8 Non-physical locations"/>
        <s v="[dim_TOOCS_Bodily_Location].[Major_Group].&amp;[9 Unspecified locations]" c="9 Unspecified locations"/>
      </sharedItems>
    </cacheField>
    <cacheField name="[dim_TOOCS_Bodily_Location].[Sub_Major_Group].[Sub_Major_Group]" caption="Sub_Major_Group" numFmtId="0" hierarchy="298" level="1">
      <sharedItems count="47">
        <s v="[dim_TOOCS_Bodily_Location].[Sub_Major_Group].&amp;[11 Cranium]" c="11 Cranium"/>
        <s v="[dim_TOOCS_Bodily_Location].[Sub_Major_Group].&amp;[12 Eye]" c="12 Eye"/>
        <s v="[dim_TOOCS_Bodily_Location].[Sub_Major_Group].&amp;[13 Ear]" c="13 Ear"/>
        <s v="[dim_TOOCS_Bodily_Location].[Sub_Major_Group].&amp;[14 Mouth]" c="14 Mouth"/>
        <s v="[dim_TOOCS_Bodily_Location].[Sub_Major_Group].&amp;[15 Nose]" c="15 Nose"/>
        <s v="[dim_TOOCS_Bodily_Location].[Sub_Major_Group].&amp;[16 Face, not elsewhere specified]" c="16 Face, not elsewhere specified"/>
        <s v="[dim_TOOCS_Bodily_Location].[Sub_Major_Group].&amp;[18 Head- multiple locations]" c="18 Head- multiple locations"/>
        <s v="[dim_TOOCS_Bodily_Location].[Sub_Major_Group].&amp;[19 Head - unspecified locations]" c="19 Head - unspecified locations"/>
        <s v="[dim_TOOCS_Bodily_Location].[Sub_Major_Group].&amp;[21 Neck]" c="21 Neck"/>
        <s v="[dim_TOOCS_Bodily_Location].[Sub_Major_Group].&amp;[31 Back - upper or lower]" c="31 Back - upper or lower"/>
        <s v="[dim_TOOCS_Bodily_Location].[Sub_Major_Group].&amp;[33 Chest (thorax)]" c="33 Chest (thorax)"/>
        <s v="[dim_TOOCS_Bodily_Location].[Sub_Major_Group].&amp;[34/35 Abdomen and pelvic region]" c="34/35 Abdomen and pelvic region"/>
        <s v="[dim_TOOCS_Bodily_Location].[Sub_Major_Group].&amp;[38 Trunk - multiple locations]" c="38 Trunk - multiple locations"/>
        <s v="[dim_TOOCS_Bodily_Location].[Sub_Major_Group].&amp;[39 Trunk - unspecified locations]" c="39 Trunk - unspecified locations"/>
        <s v="[dim_TOOCS_Bodily_Location].[Sub_Major_Group].&amp;[41 Shoulder]" c="41 Shoulder"/>
        <s v="[dim_TOOCS_Bodily_Location].[Sub_Major_Group].&amp;[42 Upper arm]" c="42 Upper arm"/>
        <s v="[dim_TOOCS_Bodily_Location].[Sub_Major_Group].&amp;[43 Elbow]" c="43 Elbow"/>
        <s v="[dim_TOOCS_Bodily_Location].[Sub_Major_Group].&amp;[44 Forearm]" c="44 Forearm"/>
        <s v="[dim_TOOCS_Bodily_Location].[Sub_Major_Group].&amp;[45 Wrist]" c="45 Wrist"/>
        <s v="[dim_TOOCS_Bodily_Location].[Sub_Major_Group].&amp;[46 Hand, fingers and thumb]" c="46 Hand, fingers and thumb"/>
        <s v="[dim_TOOCS_Bodily_Location].[Sub_Major_Group].&amp;[48 Upper limb - multiple locations]" c="48 Upper limb - multiple locations"/>
        <s v="[dim_TOOCS_Bodily_Location].[Sub_Major_Group].&amp;[49 Upper limb - unspecified locations]" c="49 Upper limb - unspecified locations"/>
        <s v="[dim_TOOCS_Bodily_Location].[Sub_Major_Group].&amp;[51 Hip]" c="51 Hip"/>
        <s v="[dim_TOOCS_Bodily_Location].[Sub_Major_Group].&amp;[52 Upper leg]" c="52 Upper leg"/>
        <s v="[dim_TOOCS_Bodily_Location].[Sub_Major_Group].&amp;[53 Knee]" c="53 Knee"/>
        <s v="[dim_TOOCS_Bodily_Location].[Sub_Major_Group].&amp;[54 Lower leg]" c="54 Lower leg"/>
        <s v="[dim_TOOCS_Bodily_Location].[Sub_Major_Group].&amp;[55 Ankle]" c="55 Ankle"/>
        <s v="[dim_TOOCS_Bodily_Location].[Sub_Major_Group].&amp;[56 Foot and toes]" c="56 Foot and toes"/>
        <s v="[dim_TOOCS_Bodily_Location].[Sub_Major_Group].&amp;[58 Lower limb - multiple locations]" c="58 Lower limb - multiple locations"/>
        <s v="[dim_TOOCS_Bodily_Location].[Sub_Major_Group].&amp;[59 Lower limb - unspecified locations]" c="59 Lower limb - unspecified locations"/>
        <s v="[dim_TOOCS_Bodily_Location].[Sub_Major_Group].&amp;[61 Neck and trunk]" c="61 Neck and trunk"/>
        <s v="[dim_TOOCS_Bodily_Location].[Sub_Major_Group].&amp;[62 Head and neck]" c="62 Head and neck"/>
        <s v="[dim_TOOCS_Bodily_Location].[Sub_Major_Group].&amp;[63 Head and other]" c="63 Head and other"/>
        <s v="[dim_TOOCS_Bodily_Location].[Sub_Major_Group].&amp;[64 Trunk and limbs]" c="64 Trunk and limbs"/>
        <s v="[dim_TOOCS_Bodily_Location].[Sub_Major_Group].&amp;[65 Upper and lower limbs]" c="65 Upper and lower limbs"/>
        <s v="[dim_TOOCS_Bodily_Location].[Sub_Major_Group].&amp;[66 Neck and shoulder]" c="66 Neck and shoulder"/>
        <s v="[dim_TOOCS_Bodily_Location].[Sub_Major_Group].&amp;[68 Other specified multiple locations]" c="68 Other specified multiple locations"/>
        <s v="[dim_TOOCS_Bodily_Location].[Sub_Major_Group].&amp;[69 Unspecified multiple locations]" c="69 Unspecified multiple locations"/>
        <s v="[dim_TOOCS_Bodily_Location].[Sub_Major_Group].&amp;[71 Circulatory system]" c="71 Circulatory system"/>
        <s v="[dim_TOOCS_Bodily_Location].[Sub_Major_Group].&amp;[72 Respiratory system]" c="72 Respiratory system"/>
        <s v="[dim_TOOCS_Bodily_Location].[Sub_Major_Group].&amp;[73 Digestive system]" c="73 Digestive system"/>
        <s v="[dim_TOOCS_Bodily_Location].[Sub_Major_Group].&amp;[74 Genitourinary system]" c="74 Genitourinary system"/>
        <s v="[dim_TOOCS_Bodily_Location].[Sub_Major_Group].&amp;[75 Nervous system]" c="75 Nervous system"/>
        <s v="[dim_TOOCS_Bodily_Location].[Sub_Major_Group].&amp;[78 Other and multiple systemic conditions]" c="78 Other and multiple systemic conditions"/>
        <s v="[dim_TOOCS_Bodily_Location].[Sub_Major_Group].&amp;[79 Unspecified systemic conditions]" c="79 Unspecified systemic conditions"/>
        <s v="[dim_TOOCS_Bodily_Location].[Sub_Major_Group].&amp;[80 Psychological system]" c="80 Psychological system"/>
        <s v="[dim_TOOCS_Bodily_Location].[Sub_Major_Group].&amp;[90 Unspecified locations]" c="90 Unspecified location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2" memberValueDatatype="130" unbalanced="0">
      <fieldsUsage count="2">
        <fieldUsage x="-1"/>
        <fieldUsage x="7"/>
      </fieldsUsage>
    </cacheHierarchy>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2" memberValueDatatype="130" unbalanced="0">
      <fieldsUsage count="2">
        <fieldUsage x="-1"/>
        <fieldUsage x="5"/>
      </fieldsUsage>
    </cacheHierarchy>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2" memberValueDatatype="130" unbalanced="0">
      <fieldsUsage count="2">
        <fieldUsage x="-1"/>
        <fieldUsage x="8"/>
      </fieldsUsage>
    </cacheHierarchy>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628356479" backgroundQuery="1" createdVersion="8" refreshedVersion="8" minRefreshableVersion="3" recordCount="0" supportSubquery="1" supportAdvancedDrill="1" xr:uid="{73F27FB1-2B57-4D56-B5D1-267B89E02384}">
  <cacheSource type="external" connectionId="1"/>
  <cacheFields count="9">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Agency].[Major_Group_Title].[Major_Group_Title]" caption="Major_Group_Title" numFmtId="0" hierarchy="274" level="1">
      <sharedItems count="9">
        <s v="[dim_TOOCS_Agency].[Major_Group_Title].&amp;[Machinery and (mainly) fixed plant]" c="Machinery and (mainly) fixed plant"/>
        <s v="[dim_TOOCS_Agency].[Major_Group_Title].&amp;[Mobile plant and transport]" c="Mobile plant and transport"/>
        <s v="[dim_TOOCS_Agency].[Major_Group_Title].&amp;[Powered equipment, tools and appliances]" c="Powered equipment, tools and appliances"/>
        <s v="[dim_TOOCS_Agency].[Major_Group_Title].&amp;[Non-powered handtools, appliances and equipment]" c="Non-powered handtools, appliances and equipment"/>
        <s v="[dim_TOOCS_Agency].[Major_Group_Title].&amp;[Chemicals and chemical products]" c="Chemicals and chemical products"/>
        <s v="[dim_TOOCS_Agency].[Major_Group_Title].&amp;[Materials and substances]" c="Materials and substances"/>
        <s v="[dim_TOOCS_Agency].[Major_Group_Title].&amp;[Environmental agencies]" c="Environmental agencies"/>
        <s v="[dim_TOOCS_Agency].[Major_Group_Title].&amp;[Animal, human and biological agencies]" c="Animal, human and biological agencies"/>
        <s v="[dim_TOOCS_Agency].[Major_Group_Title].&amp;[Other and unspecified agencies]" c="Other and unspecified agencies"/>
      </sharedItems>
    </cacheField>
    <cacheField name="[dim_TOOCS_Agency].[Major_Group].[Major_Group]" caption="Major_Group" numFmtId="0" hierarchy="271"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279"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7"/>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2" memberValueDatatype="130" unbalanced="0">
      <fieldsUsage count="2">
        <fieldUsage x="-1"/>
        <fieldUsage x="6"/>
      </fieldsUsage>
    </cacheHierarchy>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8"/>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677662035" backgroundQuery="1" createdVersion="8" refreshedVersion="8" minRefreshableVersion="3" recordCount="0" supportSubquery="1" supportAdvancedDrill="1" xr:uid="{2A99F8D3-5ED7-48D9-A59D-2A07851FC63B}">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Agency].[Major_Group_Title].[Major_Group_Title]" caption="Major_Group_Title" numFmtId="0" hierarchy="274" level="1">
      <sharedItems count="9">
        <s v="[dim_TOOCS_Agency].[Major_Group_Title].&amp;[Machinery and (mainly) fixed plant]" c="Machinery and (mainly) fixed plant"/>
        <s v="[dim_TOOCS_Agency].[Major_Group_Title].&amp;[Mobile plant and transport]" c="Mobile plant and transport"/>
        <s v="[dim_TOOCS_Agency].[Major_Group_Title].&amp;[Powered equipment, tools and appliances]" c="Powered equipment, tools and appliances"/>
        <s v="[dim_TOOCS_Agency].[Major_Group_Title].&amp;[Non-powered handtools, appliances and equipment]" c="Non-powered handtools, appliances and equipment"/>
        <s v="[dim_TOOCS_Agency].[Major_Group_Title].&amp;[Chemicals and chemical products]" c="Chemicals and chemical products"/>
        <s v="[dim_TOOCS_Agency].[Major_Group_Title].&amp;[Materials and substances]" c="Materials and substances"/>
        <s v="[dim_TOOCS_Agency].[Major_Group_Title].&amp;[Environmental agencies]" c="Environmental agencies"/>
        <s v="[dim_TOOCS_Agency].[Major_Group_Title].&amp;[Animal, human and biological agencies]" c="Animal, human and biological agencies"/>
        <s v="[dim_TOOCS_Agency].[Major_Group_Title].&amp;[Other and unspecified agencies]" c="Other and unspecified agencies"/>
      </sharedItems>
    </cacheField>
    <cacheField name="[Measures].[Median compensation paid ($) NP]" caption="Median compensation paid ($) NP" numFmtId="0" hierarchy="446" level="32767"/>
    <cacheField name="[dim_TOOCS_Agency].[Major_Group].[Major_Group]" caption="Major_Group" numFmtId="0" hierarchy="271"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279"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7"/>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2" memberValueDatatype="130" unbalanced="0">
      <fieldsUsage count="2">
        <fieldUsage x="-1"/>
        <fieldUsage x="5"/>
      </fieldsUsage>
    </cacheHierarchy>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8"/>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727777776" backgroundQuery="1" createdVersion="8" refreshedVersion="8" minRefreshableVersion="3" recordCount="0" supportSubquery="1" supportAdvancedDrill="1" xr:uid="{AE349821-CD14-4DFC-9991-93F4CC00533E}">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Agency].[Major_Group_Title].[Major_Group_Title]" caption="Major_Group_Title" numFmtId="0" hierarchy="274" level="1">
      <sharedItems count="9">
        <s v="[dim_TOOCS_Agency].[Major_Group_Title].&amp;[Machinery and (mainly) fixed plant]" c="Machinery and (mainly) fixed plant"/>
        <s v="[dim_TOOCS_Agency].[Major_Group_Title].&amp;[Mobile plant and transport]" c="Mobile plant and transport"/>
        <s v="[dim_TOOCS_Agency].[Major_Group_Title].&amp;[Powered equipment, tools and appliances]" c="Powered equipment, tools and appliances"/>
        <s v="[dim_TOOCS_Agency].[Major_Group_Title].&amp;[Non-powered handtools, appliances and equipment]" c="Non-powered handtools, appliances and equipment"/>
        <s v="[dim_TOOCS_Agency].[Major_Group_Title].&amp;[Chemicals and chemical products]" c="Chemicals and chemical products"/>
        <s v="[dim_TOOCS_Agency].[Major_Group_Title].&amp;[Materials and substances]" c="Materials and substances"/>
        <s v="[dim_TOOCS_Agency].[Major_Group_Title].&amp;[Environmental agencies]" c="Environmental agencies"/>
        <s v="[dim_TOOCS_Agency].[Major_Group_Title].&amp;[Animal, human and biological agencies]" c="Animal, human and biological agencies"/>
        <s v="[dim_TOOCS_Agency].[Major_Group_Title].&amp;[Other and unspecified agencies]" c="Other and unspecified agencies"/>
      </sharedItems>
    </cacheField>
    <cacheField name="[Measures].[Median time lost (working weeks) NP]" caption="Median time lost (working weeks) NP" numFmtId="0" hierarchy="447" level="32767"/>
    <cacheField name="[dim_TOOCS_Agency].[Major_Group].[Major_Group]" caption="Major_Group" numFmtId="0" hierarchy="271"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279"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7"/>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2" memberValueDatatype="130" unbalanced="0">
      <fieldsUsage count="2">
        <fieldUsage x="-1"/>
        <fieldUsage x="5"/>
      </fieldsUsage>
    </cacheHierarchy>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8"/>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773379629" backgroundQuery="1" createdVersion="8" refreshedVersion="8" minRefreshableVersion="3" recordCount="0" supportSubquery="1" supportAdvancedDrill="1" xr:uid="{8DC99EA8-BF77-47AC-A1E8-82FDA1A89552}">
  <cacheSource type="external" connectionId="1"/>
  <cacheFields count="9">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reakdown_Agency].[Major_Group_Title].[Major_Group_Title]" caption="Major_Group_Title" numFmtId="0" hierarchy="307" level="1">
      <sharedItems count="9">
        <s v="[dim_TOOCS_Breakdown_Agency].[Major_Group_Title].&amp;[Machinery and (mainly) fixed plant]" c="Machinery and (mainly) fixed plant"/>
        <s v="[dim_TOOCS_Breakdown_Agency].[Major_Group_Title].&amp;[Mobile plant and transport]" c="Mobile plant and transport"/>
        <s v="[dim_TOOCS_Breakdown_Agency].[Major_Group_Title].&amp;[Powered equipment, tools and appliances]" c="Powered equipment, tools and appliances"/>
        <s v="[dim_TOOCS_Breakdown_Agency].[Major_Group_Title].&amp;[Non-powered handtools, appliances and equipment]" c="Non-powered handtools, appliances and equipment"/>
        <s v="[dim_TOOCS_Breakdown_Agency].[Major_Group_Title].&amp;[Chemicals and chemical products]" c="Chemicals and chemical products"/>
        <s v="[dim_TOOCS_Breakdown_Agency].[Major_Group_Title].&amp;[Materials and substances]" c="Materials and substances"/>
        <s v="[dim_TOOCS_Breakdown_Agency].[Major_Group_Title].&amp;[Environmental agencies]" c="Environmental agencies"/>
        <s v="[dim_TOOCS_Breakdown_Agency].[Major_Group_Title].&amp;[Animal, human and biological agencies]" c="Animal, human and biological agencies"/>
        <s v="[dim_TOOCS_Breakdown_Agency].[Major_Group_Title].&amp;[Other and unspecified agencies]" c="Other and unspecified agencies"/>
      </sharedItems>
    </cacheField>
    <cacheField name="[dim_TOOCS_Breakdown_Agency].[Major_Group].[Major_Group]" caption="Major_Group" numFmtId="0" hierarchy="304"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312"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7"/>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2" memberValueDatatype="130" unbalanced="0">
      <fieldsUsage count="2">
        <fieldUsage x="-1"/>
        <fieldUsage x="6"/>
      </fieldsUsage>
    </cacheHierarchy>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8"/>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82453704" backgroundQuery="1" createdVersion="8" refreshedVersion="8" minRefreshableVersion="3" recordCount="0" supportSubquery="1" supportAdvancedDrill="1" xr:uid="{3BA8AD19-88B1-4BF3-8AA2-5C4DDB0385EB}">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reakdown_Agency].[Major_Group_Title].[Major_Group_Title]" caption="Major_Group_Title" numFmtId="0" hierarchy="307" level="1">
      <sharedItems count="9">
        <s v="[dim_TOOCS_Breakdown_Agency].[Major_Group_Title].&amp;[Machinery and (mainly) fixed plant]" c="Machinery and (mainly) fixed plant"/>
        <s v="[dim_TOOCS_Breakdown_Agency].[Major_Group_Title].&amp;[Mobile plant and transport]" c="Mobile plant and transport"/>
        <s v="[dim_TOOCS_Breakdown_Agency].[Major_Group_Title].&amp;[Powered equipment, tools and appliances]" c="Powered equipment, tools and appliances"/>
        <s v="[dim_TOOCS_Breakdown_Agency].[Major_Group_Title].&amp;[Non-powered handtools, appliances and equipment]" c="Non-powered handtools, appliances and equipment"/>
        <s v="[dim_TOOCS_Breakdown_Agency].[Major_Group_Title].&amp;[Chemicals and chemical products]" c="Chemicals and chemical products"/>
        <s v="[dim_TOOCS_Breakdown_Agency].[Major_Group_Title].&amp;[Materials and substances]" c="Materials and substances"/>
        <s v="[dim_TOOCS_Breakdown_Agency].[Major_Group_Title].&amp;[Environmental agencies]" c="Environmental agencies"/>
        <s v="[dim_TOOCS_Breakdown_Agency].[Major_Group_Title].&amp;[Animal, human and biological agencies]" c="Animal, human and biological agencies"/>
        <s v="[dim_TOOCS_Breakdown_Agency].[Major_Group_Title].&amp;[Other and unspecified agencies]" c="Other and unspecified agencies"/>
      </sharedItems>
    </cacheField>
    <cacheField name="[Measures].[Median compensation paid ($) NP]" caption="Median compensation paid ($) NP" numFmtId="0" hierarchy="446" level="32767"/>
    <cacheField name="[dim_TOOCS_Breakdown_Agency].[Major_Group].[Major_Group]" caption="Major_Group" numFmtId="0" hierarchy="304"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312"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7"/>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2" memberValueDatatype="130" unbalanced="0">
      <fieldsUsage count="2">
        <fieldUsage x="-1"/>
        <fieldUsage x="5"/>
      </fieldsUsage>
    </cacheHierarchy>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8"/>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875578705" backgroundQuery="1" createdVersion="8" refreshedVersion="8" minRefreshableVersion="3" recordCount="0" supportSubquery="1" supportAdvancedDrill="1" xr:uid="{ED2CF597-B05E-49AD-BAE1-135B75C5D4A5}">
  <cacheSource type="external" connectionId="1"/>
  <cacheFields count="9">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Breakdown_Agency].[Major_Group_Title].[Major_Group_Title]" caption="Major_Group_Title" numFmtId="0" hierarchy="307" level="1">
      <sharedItems count="9">
        <s v="[dim_TOOCS_Breakdown_Agency].[Major_Group_Title].&amp;[Machinery and (mainly) fixed plant]" c="Machinery and (mainly) fixed plant"/>
        <s v="[dim_TOOCS_Breakdown_Agency].[Major_Group_Title].&amp;[Mobile plant and transport]" c="Mobile plant and transport"/>
        <s v="[dim_TOOCS_Breakdown_Agency].[Major_Group_Title].&amp;[Powered equipment, tools and appliances]" c="Powered equipment, tools and appliances"/>
        <s v="[dim_TOOCS_Breakdown_Agency].[Major_Group_Title].&amp;[Non-powered handtools, appliances and equipment]" c="Non-powered handtools, appliances and equipment"/>
        <s v="[dim_TOOCS_Breakdown_Agency].[Major_Group_Title].&amp;[Chemicals and chemical products]" c="Chemicals and chemical products"/>
        <s v="[dim_TOOCS_Breakdown_Agency].[Major_Group_Title].&amp;[Materials and substances]" c="Materials and substances"/>
        <s v="[dim_TOOCS_Breakdown_Agency].[Major_Group_Title].&amp;[Environmental agencies]" c="Environmental agencies"/>
        <s v="[dim_TOOCS_Breakdown_Agency].[Major_Group_Title].&amp;[Animal, human and biological agencies]" c="Animal, human and biological agencies"/>
        <s v="[dim_TOOCS_Breakdown_Agency].[Major_Group_Title].&amp;[Other and unspecified agencies]" c="Other and unspecified agencies"/>
      </sharedItems>
    </cacheField>
    <cacheField name="[Measures].[Median time lost (working weeks) NP]" caption="Median time lost (working weeks) NP" numFmtId="0" hierarchy="447" level="32767"/>
    <cacheField name="[dim_TOOCS_Breakdown_Agency].[Major_Group].[Major_Group]" caption="Major_Group" numFmtId="0" hierarchy="304"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312"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7"/>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2" memberValueDatatype="130" unbalanced="0">
      <fieldsUsage count="2">
        <fieldUsage x="-1"/>
        <fieldUsage x="5"/>
      </fieldsUsage>
    </cacheHierarchy>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8"/>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907523149" backgroundQuery="1" createdVersion="8" refreshedVersion="8" minRefreshableVersion="3" recordCount="0" supportSubquery="1" supportAdvancedDrill="1" xr:uid="{D215949B-84E1-47C8-8EA7-C3DC339629C2}">
  <cacheSource type="external" connectionId="1"/>
  <cacheFields count="8">
    <cacheField name="[Measures].[NP Claims]" caption="NP Claims" numFmtId="0" hierarchy="444" level="32767"/>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Mechanism].[Major_Group_Title].[Major_Group_Title]" caption="Major_Group_Title" numFmtId="0" hierarchy="323" level="1">
      <sharedItems count="10">
        <s v="[dim_TOOCS_Mechanism].[Major_Group_Title].&amp;[Falls, trips and slips of a person]" c="Falls, trips and slips of a person"/>
        <s v="[dim_TOOCS_Mechanism].[Major_Group_Title].&amp;[Hitting objects with a part of the body]" c="Hitting objects with a part of the body"/>
        <s v="[dim_TOOCS_Mechanism].[Major_Group_Title].&amp;[Being hit by moving objects]" c="Being hit by moving objects"/>
        <s v="[dim_TOOCS_Mechanism].[Major_Group_Title].&amp;[Sound and pressure]" c="Sound and pressure"/>
        <s v="[dim_TOOCS_Mechanism].[Major_Group_Title].&amp;[Body stressing]" c="Body stressing"/>
        <s v="[dim_TOOCS_Mechanism].[Major_Group_Title].&amp;[Heat, electricity and other environmental factors]" c="Heat, electricity and other environmental factors"/>
        <s v="[dim_TOOCS_Mechanism].[Major_Group_Title].&amp;[Chemicals and other substances]" c="Chemicals and other substances"/>
        <s v="[dim_TOOCS_Mechanism].[Major_Group_Title].&amp;[Biological factors]" c="Biological factors"/>
        <s v="[dim_TOOCS_Mechanism].[Major_Group_Title].&amp;[Mental stress]" c="Mental stress"/>
        <s v="[dim_TOOCS_Mechanism].[Major_Group_Title].&amp;[Vehicle incidents and other]" c="Vehicle incidents and other"/>
      </sharedItems>
    </cacheField>
    <cacheField name="[dim_TOOCS_Mechanism].[Major_Group].[Major_Group]" caption="Major_Group" numFmtId="0" hierarchy="320"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1"/>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4"/>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7"/>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2" memberValueDatatype="130" unbalanced="0">
      <fieldsUsage count="2">
        <fieldUsage x="-1"/>
        <fieldUsage x="6"/>
      </fieldsUsage>
    </cacheHierarchy>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2"/>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3"/>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oneField="1">
      <fieldsUsage count="1">
        <fieldUsage x="0"/>
      </fieldsUsage>
    </cacheHierarchy>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948958331" backgroundQuery="1" createdVersion="8" refreshedVersion="8" minRefreshableVersion="3" recordCount="0" supportSubquery="1" supportAdvancedDrill="1" xr:uid="{1ABA407D-46EB-4D81-8F7D-654F30334B8B}">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Mechanism].[Major_Group_Title].[Major_Group_Title]" caption="Major_Group_Title" numFmtId="0" hierarchy="323" level="1">
      <sharedItems count="10">
        <s v="[dim_TOOCS_Mechanism].[Major_Group_Title].&amp;[Falls, trips and slips of a person]" c="Falls, trips and slips of a person"/>
        <s v="[dim_TOOCS_Mechanism].[Major_Group_Title].&amp;[Hitting objects with a part of the body]" c="Hitting objects with a part of the body"/>
        <s v="[dim_TOOCS_Mechanism].[Major_Group_Title].&amp;[Being hit by moving objects]" c="Being hit by moving objects"/>
        <s v="[dim_TOOCS_Mechanism].[Major_Group_Title].&amp;[Sound and pressure]" c="Sound and pressure"/>
        <s v="[dim_TOOCS_Mechanism].[Major_Group_Title].&amp;[Body stressing]" c="Body stressing"/>
        <s v="[dim_TOOCS_Mechanism].[Major_Group_Title].&amp;[Heat, electricity and other environmental factors]" c="Heat, electricity and other environmental factors"/>
        <s v="[dim_TOOCS_Mechanism].[Major_Group_Title].&amp;[Chemicals and other substances]" c="Chemicals and other substances"/>
        <s v="[dim_TOOCS_Mechanism].[Major_Group_Title].&amp;[Biological factors]" c="Biological factors"/>
        <s v="[dim_TOOCS_Mechanism].[Major_Group_Title].&amp;[Mental stress]" c="Mental stress"/>
        <s v="[dim_TOOCS_Mechanism].[Major_Group_Title].&amp;[Vehicle incidents and other]" c="Vehicle incidents and other"/>
      </sharedItems>
    </cacheField>
    <cacheField name="[Measures].[Median compensation paid ($) NP]" caption="Median compensation paid ($) NP" numFmtId="0" hierarchy="446" level="32767"/>
    <cacheField name="[dim_TOOCS_Mechanism].[Major_Group].[Major_Group]" caption="Major_Group" numFmtId="0" hierarchy="320"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7"/>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2" memberValueDatatype="130" unbalanced="0">
      <fieldsUsage count="2">
        <fieldUsage x="-1"/>
        <fieldUsage x="5"/>
      </fieldsUsage>
    </cacheHierarchy>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oneField="1">
      <fieldsUsage count="1">
        <fieldUsage x="6"/>
      </fieldsUsage>
    </cacheHierarchy>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ICALLEF,Jackson" refreshedDate="45552.710992939814" backgroundQuery="1" createdVersion="8" refreshedVersion="8" minRefreshableVersion="3" recordCount="0" supportSubquery="1" supportAdvancedDrill="1" xr:uid="{247DC858-2E8E-4BF7-93E0-DBF0A025EB2C}">
  <cacheSource type="external" connectionId="1"/>
  <cacheFields count="8">
    <cacheField name="[dim_ANZSIC_3digit].[ANZSIC_1digit_Title].[ANZSIC_1digit_Title]" caption="ANZSIC_1digit_Title" numFmtId="0" hierarchy="198" level="1">
      <sharedItems count="19">
        <s v="[dim_ANZSIC_3digit].[ANZSIC_1digit_Title].&amp;[Agriculture, forestry and fishing]" c="Agriculture, forestry and fishing"/>
        <s v="[dim_ANZSIC_3digit].[ANZSIC_1digit_Title].&amp;[Mining]" c="Mining"/>
        <s v="[dim_ANZSIC_3digit].[ANZSIC_1digit_Title].&amp;[Manufacturing]" c="Manufacturing"/>
        <s v="[dim_ANZSIC_3digit].[ANZSIC_1digit_Title].&amp;[Electricity, gas, water and waste services]" c="Electricity, gas, water and waste services"/>
        <s v="[dim_ANZSIC_3digit].[ANZSIC_1digit_Title].&amp;[Construction]" c="Construction"/>
        <s v="[dim_ANZSIC_3digit].[ANZSIC_1digit_Title].&amp;[Wholesale trade]" c="Wholesale trade"/>
        <s v="[dim_ANZSIC_3digit].[ANZSIC_1digit_Title].&amp;[Retail trade]" c="Retail trade"/>
        <s v="[dim_ANZSIC_3digit].[ANZSIC_1digit_Title].&amp;[Accommodation and food services]" c="Accommodation and food services"/>
        <s v="[dim_ANZSIC_3digit].[ANZSIC_1digit_Title].&amp;[Transport, postal and warehousing]" c="Transport, postal and warehousing"/>
        <s v="[dim_ANZSIC_3digit].[ANZSIC_1digit_Title].&amp;[Information media and telecommunications]" c="Information media and telecommunications"/>
        <s v="[dim_ANZSIC_3digit].[ANZSIC_1digit_Title].&amp;[Financial and insurance services]" c="Financial and insurance services"/>
        <s v="[dim_ANZSIC_3digit].[ANZSIC_1digit_Title].&amp;[Rental, hiring and real estate services]" c="Rental, hiring and real estate services"/>
        <s v="[dim_ANZSIC_3digit].[ANZSIC_1digit_Title].&amp;[Professional, scientific and technical services]" c="Professional, scientific and technical services"/>
        <s v="[dim_ANZSIC_3digit].[ANZSIC_1digit_Title].&amp;[Administrative and support services]" c="Administrative and support services"/>
        <s v="[dim_ANZSIC_3digit].[ANZSIC_1digit_Title].&amp;[Public administration and safety]" c="Public administration and safety"/>
        <s v="[dim_ANZSIC_3digit].[ANZSIC_1digit_Title].&amp;[Education and training]" c="Education and training"/>
        <s v="[dim_ANZSIC_3digit].[ANZSIC_1digit_Title].&amp;[Health care and social assistance]" c="Health care and social assistance"/>
        <s v="[dim_ANZSIC_3digit].[ANZSIC_1digit_Title].&amp;[Arts and recreation services]" c="Arts and recreation services"/>
        <s v="[dim_ANZSIC_3digit].[ANZSIC_1digit_Title].&amp;[Other services]" c="Other services"/>
      </sharedItems>
    </cacheField>
    <cacheField name="[dim_year].[Year (Financial year format)].[Year (Financial year format)]" caption="Year (Financial year format)" numFmtId="0" hierarchy="353"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dim_year].[Year of lodgement].[Year of lodgement]" caption="Year of lodgement" numFmtId="0" hierarchy="354" level="1">
      <sharedItems containsSemiMixedTypes="0" containsString="0"/>
    </cacheField>
    <cacheField name="[dim_Serious_Claims].[Serious_Claims_Code].[Serious_Claims_Code]" caption="Serious_Claims_Code" numFmtId="0" hierarchy="257" level="1">
      <sharedItems containsSemiMixedTypes="0" containsString="0"/>
    </cacheField>
    <cacheField name="[dim_year].[Top_10_Year_Indicator].[Top_10_Year_Indicator]" caption="Top_10_Year_Indicator" numFmtId="0" hierarchy="351" level="1">
      <sharedItems containsSemiMixedTypes="0" containsString="0"/>
    </cacheField>
    <cacheField name="[dim_TOOCS_Mechanism].[Major_Group_Title].[Major_Group_Title]" caption="Major_Group_Title" numFmtId="0" hierarchy="323" level="1">
      <sharedItems count="10">
        <s v="[dim_TOOCS_Mechanism].[Major_Group_Title].&amp;[Falls, trips and slips of a person]" c="Falls, trips and slips of a person"/>
        <s v="[dim_TOOCS_Mechanism].[Major_Group_Title].&amp;[Hitting objects with a part of the body]" c="Hitting objects with a part of the body"/>
        <s v="[dim_TOOCS_Mechanism].[Major_Group_Title].&amp;[Being hit by moving objects]" c="Being hit by moving objects"/>
        <s v="[dim_TOOCS_Mechanism].[Major_Group_Title].&amp;[Sound and pressure]" c="Sound and pressure"/>
        <s v="[dim_TOOCS_Mechanism].[Major_Group_Title].&amp;[Body stressing]" c="Body stressing"/>
        <s v="[dim_TOOCS_Mechanism].[Major_Group_Title].&amp;[Heat, electricity and other environmental factors]" c="Heat, electricity and other environmental factors"/>
        <s v="[dim_TOOCS_Mechanism].[Major_Group_Title].&amp;[Chemicals and other substances]" c="Chemicals and other substances"/>
        <s v="[dim_TOOCS_Mechanism].[Major_Group_Title].&amp;[Biological factors]" c="Biological factors"/>
        <s v="[dim_TOOCS_Mechanism].[Major_Group_Title].&amp;[Mental stress]" c="Mental stress"/>
        <s v="[dim_TOOCS_Mechanism].[Major_Group_Title].&amp;[Vehicle incidents and other]" c="Vehicle incidents and other"/>
      </sharedItems>
    </cacheField>
    <cacheField name="[Measures].[Median time lost (working weeks) NP]" caption="Median time lost (working weeks) NP" numFmtId="0" hierarchy="447" level="32767"/>
    <cacheField name="[dim_TOOCS_Mechanism].[Major_Group].[Major_Group]" caption="Major_Group" numFmtId="0" hierarchy="320"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s>
  <cacheHierarchies count="495">
    <cacheHierarchy uniqueName="[_Dimension 1].[Dimension One]" caption="Dimension One" attribute="1" defaultMemberUniqueName="[_Dimension 1].[Dimension One].[All]" allUniqueName="[_Dimension 1].[Dimension One].[All]" dimensionUniqueName="[_Dimension 1]" displayFolder="" count="0" memberValueDatatype="130" unbalanced="0"/>
    <cacheHierarchy uniqueName="[_Dimension 2].[Dimension Two]" caption="Dimension Two" attribute="1" defaultMemberUniqueName="[_Dimension 2].[Dimension Two].[All]" allUniqueName="[_Dimension 2].[Dimension Two].[All]" dimensionUniqueName="[_Dimension 2]" displayFolder="" count="0" memberValueDatatype="130" unbalanced="0"/>
    <cacheHierarchy uniqueName="[_Dimension 3].[Dimension Three]" caption="Dimension Three" attribute="1" defaultMemberUniqueName="[_Dimension 3].[Dimension Three].[All]" allUniqueName="[_Dimension 3].[Dimension Three].[All]" dimensionUniqueName="[_Dimension 3]" displayFolder="" count="0" memberValueDatatype="130" unbalanced="0"/>
    <cacheHierarchy uniqueName="[_Sub Dimension One].[Sub Dimension One]" caption="Sub Dimension One" attribute="1" defaultMemberUniqueName="[_Sub Dimension One].[Sub Dimension One].[All]" allUniqueName="[_Sub Dimension One].[Sub Dimension One].[All]" dimensionUniqueName="[_Sub Dimension One]" displayFolder="" count="0" memberValueDatatype="130" unbalanced="0"/>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0" memberValueDatatype="130" unbalanced="0"/>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2" memberValueDatatype="130" unbalanced="0">
      <fieldsUsage count="2">
        <fieldUsage x="-1"/>
        <fieldUsage x="0"/>
      </fieldsUsage>
    </cacheHierarchy>
    <cacheHierarchy uniqueName="[dim_ANZSIC_3digit].[ANZSIC_2digit]" caption="ANZSIC_2digit" attribute="1" defaultMemberUniqueName="[dim_ANZSIC_3digit].[ANZSIC_2digit].[All]" allUniqueName="[dim_ANZSIC_3digit].[ANZSIC_2digit].[All]" dimensionUniqueName="[dim_ANZSIC_3digit]" displayFolder="" count="0" memberValueDatatype="130" unbalanced="0"/>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Date].[Calander_Month]" caption="Calander_Month" attribute="1" time="1" defaultMemberUniqueName="[dim_Date].[Calander_Month].[All]" allUniqueName="[dim_Date].[Calander_Month].[All]" dimensionUniqueName="[dim_Date]" displayFolder="" count="0" memberValueDatatype="20" unbalanced="0"/>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cacheHierarchy uniqueName="[dim_Date].[Calander_Year]" caption="Calander_Year" attribute="1" time="1" defaultMemberUniqueName="[dim_Date].[Calander_Year].[All]" allUniqueName="[dim_Date].[Calander_Year].[All]" dimensionUniqueName="[dim_Date]" displayFolder="" count="0" memberValueDatatype="20" unbalanced="0"/>
    <cacheHierarchy uniqueName="[dim_Date].[Date]" caption="Date" attribute="1" time="1" keyAttribute="1" defaultMemberUniqueName="[dim_Date].[Date].[All]" allUniqueName="[dim_Date].[Date].[All]" dimensionUniqueName="[dim_Date]" displayFolder="" count="0" memberValueDatatype="7" unbalanced="0"/>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cacheHierarchy uniqueName="[dim_Date].[Date_Calander_Year]" caption="Date_Calander_Year" attribute="1" time="1" defaultMemberUniqueName="[dim_Date].[Date_Calander_Year].[All]" allUniqueName="[dim_Date].[Date_Calander_Year].[All]" dimensionUniqueName="[dim_Date]" displayFolder="" count="0" memberValueDatatype="7" unbalanced="0"/>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cacheHierarchy uniqueName="[dim_Date].[Date_Financial_Year]" caption="Date_Financial_Year" attribute="1" time="1" defaultMemberUniqueName="[dim_Date].[Date_Financial_Year].[All]" allUniqueName="[dim_Date].[Date_Financial_Year].[All]" dimensionUniqueName="[dim_Date]" displayFolder="" count="0" memberValueDatatype="7" unbalanced="0"/>
    <cacheHierarchy uniqueName="[dim_Date].[Date_Month]" caption="Date_Month" attribute="1" time="1" defaultMemberUniqueName="[dim_Date].[Date_Month].[All]" allUniqueName="[dim_Date].[Date_Month].[All]" dimensionUniqueName="[dim_Date]" displayFolder="" count="0" memberValueDatatype="7" unbalanced="0"/>
    <cacheHierarchy uniqueName="[dim_Date].[Day_of_Week_Name]" caption="Day_of_Week_Name" attribute="1" time="1" defaultMemberUniqueName="[dim_Date].[Day_of_Week_Name].[All]" allUniqueName="[dim_Date].[Day_of_Week_Name].[All]" dimensionUniqueName="[dim_Date]" displayFolder="" count="0" memberValueDatatype="130" unbalanced="0"/>
    <cacheHierarchy uniqueName="[dim_Date].[Day_of_Week_Num]" caption="Day_of_Week_Num" attribute="1" time="1" defaultMemberUniqueName="[dim_Date].[Day_of_Week_Num].[All]" allUniqueName="[dim_Date].[Day_of_Week_Num].[All]" dimensionUniqueName="[dim_Date]" displayFolder="" count="0" memberValueDatatype="20" unbalanced="0"/>
    <cacheHierarchy uniqueName="[dim_Date].[Financial_Month]" caption="Financial_Month" attribute="1" time="1" defaultMemberUniqueName="[dim_Date].[Financial_Month].[All]" allUniqueName="[dim_Date].[Financial_Month].[All]" dimensionUniqueName="[dim_Date]" displayFolder="" count="0" memberValueDatatype="20" unbalanced="0"/>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cacheHierarchy uniqueName="[dim_Date].[Financial_Year]" caption="Financial_Year" attribute="1" time="1" defaultMemberUniqueName="[dim_Date].[Financial_Year].[All]" allUniqueName="[dim_Date].[Financial_Year].[All]" dimensionUniqueName="[dim_Date]" displayFolder="" count="0" memberValueDatatype="130" unbalanced="0"/>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cacheHierarchy uniqueName="[dim_Date].[Financial_Year_NDS]" caption="Financial_Year_NDS" attribute="1" time="1" defaultMemberUniqueName="[dim_Date].[Financial_Year_NDS].[All]" allUniqueName="[dim_Date].[Financial_Year_NDS].[All]" dimensionUniqueName="[dim_Date]" displayFolder="" count="0" memberValueDatatype="130" unbalanced="0"/>
    <cacheHierarchy uniqueName="[dim_Date].[Is_Preliminary]" caption="Is_Preliminary" attribute="1" time="1" defaultMemberUniqueName="[dim_Date].[Is_Preliminary].[All]" allUniqueName="[dim_Date].[Is_Preliminary].[All]" dimensionUniqueName="[dim_Date]" displayFolder="" count="0" memberValueDatatype="11" unbalanced="0"/>
    <cacheHierarchy uniqueName="[dim_Jurisdiction].[ABS_Code]" caption="ABS_Code" attribute="1" defaultMemberUniqueName="[dim_Jurisdiction].[ABS_Code].[All]" allUniqueName="[dim_Jurisdiction].[ABS_Code].[All]" dimensionUniqueName="[dim_Jurisdiction]" displayFolder="" count="0" memberValueDatatype="130" unbalanced="0"/>
    <cacheHierarchy uniqueName="[dim_Jurisdiction].[Insurer]" caption="Insurer" attribute="1" defaultMemberUniqueName="[dim_Jurisdiction].[Insurer].[All]" allUniqueName="[dim_Jurisdiction].[Insurer].[All]" dimensionUniqueName="[dim_Jurisdiction]" displayFolder="" count="0" memberValueDatatype="130" unbalanced="0"/>
    <cacheHierarchy uniqueName="[dim_Jurisdiction].[Insurer_ABR]" caption="Insurer_ABR" attribute="1" defaultMemberUniqueName="[dim_Jurisdiction].[Insurer_ABR].[All]" allUniqueName="[dim_Jurisdiction].[Insurer_ABR].[All]" dimensionUniqueName="[dim_Jurisdiction]" displayFolder="" count="0" memberValueDatatype="130" unbalanced="0"/>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cacheHierarchy uniqueName="[dim_Jurisdiction].[NRTW_Index]" caption="NRTW_Index" attribute="1" defaultMemberUniqueName="[dim_Jurisdiction].[NRTW_Index].[All]" allUniqueName="[dim_Jurisdiction].[NRTW_Index].[All]" dimensionUniqueName="[dim_Jurisdiction]" displayFolder="" count="0" memberValueDatatype="20" unbalanced="0"/>
    <cacheHierarchy uniqueName="[dim_Jurisdiction].[State_Code]" caption="State_Code" attribute="1" defaultMemberUniqueName="[dim_Jurisdiction].[State_Code].[All]" allUniqueName="[dim_Jurisdiction].[State_Code].[All]" dimensionUniqueName="[dim_Jurisdiction]" displayFolder="" count="0" memberValueDatatype="20" unbalanced="0"/>
    <cacheHierarchy uniqueName="[dim_Jurisdiction].[State_Short]" caption="State_Short" attribute="1" defaultMemberUniqueName="[dim_Jurisdiction].[State_Short].[All]" allUniqueName="[dim_Jurisdiction].[State_Short].[All]" dimensionUniqueName="[dim_Jurisdiction]"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2" memberValueDatatype="20" unbalanced="0">
      <fieldsUsage count="2">
        <fieldUsage x="-1"/>
        <fieldUsage x="3"/>
      </fieldsUsage>
    </cacheHierarchy>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7"/>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2" memberValueDatatype="130" unbalanced="0">
      <fieldsUsage count="2">
        <fieldUsage x="-1"/>
        <fieldUsage x="5"/>
      </fieldsUsage>
    </cacheHierarchy>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1"/>
      </fieldsUsage>
    </cacheHierarchy>
    <cacheHierarchy uniqueName="[dim_year].[Year of lodgement]" caption="Year of lodgement" attribute="1" defaultMemberUniqueName="[dim_year].[Year of lodgement].[All]" allUniqueName="[dim_year].[Year of lodgement].[All]" dimensionUniqueName="[dim_year]" displayFolder="" count="2" memberValueDatatype="20" unbalanced="0">
      <fieldsUsage count="2">
        <fieldUsage x="-1"/>
        <fieldUsage x="2"/>
      </fieldsUsage>
    </cacheHierarchy>
    <cacheHierarchy uniqueName="[nds_ready_data].[Age]" caption="Age" attribute="1" defaultMemberUniqueName="[nds_ready_data].[Age].[All]" allUniqueName="[nds_ready_data].[Age].[All]" dimensionUniqueName="[nds_ready_data]" displayFolder="" count="0" memberValueDatatype="5" unbalanced="0"/>
    <cacheHierarchy uniqueName="[nds_ready_data].[Age Groupings]" caption="Age Groupings" attribute="1" defaultMemberUniqueName="[nds_ready_data].[Age Groupings].[All]" allUniqueName="[nds_ready_data].[Age Groupings].[All]" dimensionUniqueName="[nds_ready_data]" displayFolder="" count="0" memberValueDatatype="130" unbalanced="0"/>
    <cacheHierarchy uniqueName="[nds_ready_data].[Agency of Injury]" caption="Agency of Injury" attribute="1" defaultMemberUniqueName="[nds_ready_data].[Agency of Injury].[All]" allUniqueName="[nds_ready_data].[Agency of Injury].[All]" dimensionUniqueName="[nds_ready_data]" displayFolder="" count="0" memberValueDatatype="130" unbalanced="0"/>
    <cacheHierarchy uniqueName="[nds_ready_data].[All Accepted Claims]" caption="All Accepted Claims" attribute="1" defaultMemberUniqueName="[nds_ready_data].[All Accepted Claims].[All]" allUniqueName="[nds_ready_data].[All Accepted Claims].[All]" dimensionUniqueName="[nds_ready_data]" displayFolder="" count="0" memberValueDatatype="20" unbalanced="0"/>
    <cacheHierarchy uniqueName="[nds_ready_data].[Apprentice Indicator]" caption="Apprentice Indicator" attribute="1" defaultMemberUniqueName="[nds_ready_data].[Apprentice Indicator].[All]" allUniqueName="[nds_ready_data].[Apprentice Indicator].[All]" dimensionUniqueName="[nds_ready_data]" displayFolder="" count="0" memberValueDatatype="20" unbalanced="0"/>
    <cacheHierarchy uniqueName="[nds_ready_data].[Bodily Location of Injury]" caption="Bodily Location of Injury" attribute="1" defaultMemberUniqueName="[nds_ready_data].[Bodily Location of Injury].[All]" allUniqueName="[nds_ready_data].[Bodily Location of Injury].[All]" dimensionUniqueName="[nds_ready_data]" displayFolder="" count="0" memberValueDatatype="130" unbalanced="0"/>
    <cacheHierarchy uniqueName="[nds_ready_data].[Breakdown agency of injury]" caption="Breakdown agency of injury" attribute="1" defaultMemberUniqueName="[nds_ready_data].[Breakdown agency of injury].[All]" allUniqueName="[nds_ready_data].[Breakdown agency of injury].[All]" dimensionUniqueName="[nds_ready_data]" displayFolder="" count="0" memberValueDatatype="130" unbalanced="0"/>
    <cacheHierarchy uniqueName="[nds_ready_data].[Claim Status]" caption="Claim Status" attribute="1" defaultMemberUniqueName="[nds_ready_data].[Claim Status].[All]" allUniqueName="[nds_ready_data].[Claim Status].[All]" dimensionUniqueName="[nds_ready_data]" displayFolder="" count="0" memberValueDatatype="20" unbalanced="0"/>
    <cacheHierarchy uniqueName="[nds_ready_data].[Data Reference]" caption="Data Reference" attribute="1" defaultMemberUniqueName="[nds_ready_data].[Data Reference].[All]" allUniqueName="[nds_ready_data].[Data Reference].[All]" dimensionUniqueName="[nds_ready_data]" displayFolder="" count="0" memberValueDatatype="20" unbalanced="0"/>
    <cacheHierarchy uniqueName="[nds_ready_data].[Data Year]" caption="Data Year" attribute="1" defaultMemberUniqueName="[nds_ready_data].[Data Year].[All]" allUniqueName="[nds_ready_data].[Data Year].[All]" dimensionUniqueName="[nds_ready_data]" displayFolder="" count="0" memberValueDatatype="20" unbalanced="0"/>
    <cacheHierarchy uniqueName="[nds_ready_data].[Date Determined]" caption="Date Determined" attribute="1" time="1" defaultMemberUniqueName="[nds_ready_data].[Date Determined].[All]" allUniqueName="[nds_ready_data].[Date Determined].[All]" dimensionUniqueName="[nds_ready_data]" displayFolder="" count="0" memberValueDatatype="7" unbalanced="0"/>
    <cacheHierarchy uniqueName="[nds_ready_data].[Date First Day Back]" caption="Date First Day Back" attribute="1" time="1" defaultMemberUniqueName="[nds_ready_data].[Date First Day Back].[All]" allUniqueName="[nds_ready_data].[Date First Day Back].[All]" dimensionUniqueName="[nds_ready_data]" displayFolder="" count="0" memberValueDatatype="7" unbalanced="0"/>
    <cacheHierarchy uniqueName="[nds_ready_data].[Date First Day Off Work]" caption="Date First Day Off Work" attribute="1" time="1" defaultMemberUniqueName="[nds_ready_data].[Date First Day Off Work].[All]" allUniqueName="[nds_ready_data].[Date First Day Off Work].[All]" dimensionUniqueName="[nds_ready_data]" displayFolder="" count="0" memberValueDatatype="7" unbalanced="0"/>
    <cacheHierarchy uniqueName="[nds_ready_data].[Date Last Weekly Benefit Paid]" caption="Date Last Weekly Benefit Paid" attribute="1" time="1" defaultMemberUniqueName="[nds_ready_data].[Date Last Weekly Benefit Paid].[All]" allUniqueName="[nds_ready_data].[Date Last Weekly Benefit Paid].[All]" dimensionUniqueName="[nds_ready_data]" displayFolder="" count="0" memberValueDatatype="7" unbalanced="0"/>
    <cacheHierarchy uniqueName="[nds_ready_data].[Date Most Recent Return]" caption="Date Most Recent Return" attribute="1" time="1" defaultMemberUniqueName="[nds_ready_data].[Date Most Recent Return].[All]" allUniqueName="[nds_ready_data].[Date Most Recent Return].[All]" dimensionUniqueName="[nds_ready_data]" displayFolder="" count="0" memberValueDatatype="7" unbalanced="0"/>
    <cacheHierarchy uniqueName="[nds_ready_data].[Date of Birth]" caption="Date of Birth" attribute="1" time="1" defaultMemberUniqueName="[nds_ready_data].[Date of Birth].[All]" allUniqueName="[nds_ready_data].[Date of Birth].[All]" dimensionUniqueName="[nds_ready_data]" displayFolder="" count="0" memberValueDatatype="7" unbalanced="0"/>
    <cacheHierarchy uniqueName="[nds_ready_data].[Date of Death]" caption="Date of Death" attribute="1" time="1" defaultMemberUniqueName="[nds_ready_data].[Date of Death].[All]" allUniqueName="[nds_ready_data].[Date of Death].[All]" dimensionUniqueName="[nds_ready_data]" displayFolder="" count="0" memberValueDatatype="7" unbalanced="0"/>
    <cacheHierarchy uniqueName="[nds_ready_data].[Date of Lodgement]" caption="Date of Lodgement" attribute="1" time="1" defaultMemberUniqueName="[nds_ready_data].[Date of Lodgement].[All]" allUniqueName="[nds_ready_data].[Date of Lodgement].[All]" dimensionUniqueName="[nds_ready_data]" displayFolder="" count="0" memberValueDatatype="7" unbalanced="0"/>
    <cacheHierarchy uniqueName="[nds_ready_data].[Date of Occurence]" caption="Date of Occurence" attribute="1" time="1" defaultMemberUniqueName="[nds_ready_data].[Date of Occurence].[All]" allUniqueName="[nds_ready_data].[Date of Occurence].[All]" dimensionUniqueName="[nds_ready_data]" displayFolder="" count="0" memberValueDatatype="7" unbalanced="0"/>
    <cacheHierarchy uniqueName="[nds_ready_data].[Date Report to Employer]" caption="Date Report to Employer" attribute="1" time="1" defaultMemberUniqueName="[nds_ready_data].[Date Report to Employer].[All]" allUniqueName="[nds_ready_data].[Date Report to Employer].[All]" dimensionUniqueName="[nds_ready_data]" displayFolder="" count="0" memberValueDatatype="7" unbalanced="0"/>
    <cacheHierarchy uniqueName="[nds_ready_data].[Duty Status]" caption="Duty Status" attribute="1" defaultMemberUniqueName="[nds_ready_data].[Duty Status].[All]" allUniqueName="[nds_ready_data].[Duty Status].[All]" dimensionUniqueName="[nds_ready_data]" displayFolder="" count="0" memberValueDatatype="20" unbalanced="0"/>
    <cacheHierarchy uniqueName="[nds_ready_data].[Employer Industry]" caption="Employer Industry" attribute="1" defaultMemberUniqueName="[nds_ready_data].[Employer Industry].[All]" allUniqueName="[nds_ready_data].[Employer Industry].[All]" dimensionUniqueName="[nds_ready_data]" displayFolder="" count="0" memberValueDatatype="130" unbalanced="0"/>
    <cacheHierarchy uniqueName="[nds_ready_data].[Employer Size]" caption="Employer Size" attribute="1" defaultMemberUniqueName="[nds_ready_data].[Employer Size].[All]" allUniqueName="[nds_ready_data].[Employer Size].[All]" dimensionUniqueName="[nds_ready_data]" displayFolder="" count="0" memberValueDatatype="20" unbalanced="0"/>
    <cacheHierarchy uniqueName="[nds_ready_data].[Hours Worked per Week]" caption="Hours Worked per Week" attribute="1" defaultMemberUniqueName="[nds_ready_data].[Hours Worked per Week].[All]" allUniqueName="[nds_ready_data].[Hours Worked per Week].[All]" dimensionUniqueName="[nds_ready_data]" displayFolder="" count="0" memberValueDatatype="5" unbalanced="0"/>
    <cacheHierarchy uniqueName="[nds_ready_data].[ID]" caption="ID" attribute="1" defaultMemberUniqueName="[nds_ready_data].[ID].[All]" allUniqueName="[nds_ready_data].[ID].[All]" dimensionUniqueName="[nds_ready_data]" displayFolder="" count="0" memberValueDatatype="130" unbalanced="0"/>
    <cacheHierarchy uniqueName="[nds_ready_data].[Impute Duty Status]" caption="Impute Duty Status" attribute="1" defaultMemberUniqueName="[nds_ready_data].[Impute Duty Status].[All]" allUniqueName="[nds_ready_data].[Impute Duty Status].[All]" dimensionUniqueName="[nds_ready_data]" displayFolder="" count="0" memberValueDatatype="20" unbalanced="0"/>
    <cacheHierarchy uniqueName="[nds_ready_data].[Impute Employer Industry]" caption="Impute Employer Industry" attribute="1" defaultMemberUniqueName="[nds_ready_data].[Impute Employer Industry].[All]" allUniqueName="[nds_ready_data].[Impute Employer Industry].[All]" dimensionUniqueName="[nds_ready_data]" displayFolder="" count="0" memberValueDatatype="20" unbalanced="0"/>
    <cacheHierarchy uniqueName="[nds_ready_data].[Impute Hours Worked]" caption="Impute Hours Worked" attribute="1" defaultMemberUniqueName="[nds_ready_data].[Impute Hours Worked].[All]" allUniqueName="[nds_ready_data].[Impute Hours Worked].[All]" dimensionUniqueName="[nds_ready_data]" displayFolder="" count="0" memberValueDatatype="20" unbalanced="0"/>
    <cacheHierarchy uniqueName="[nds_ready_data].[Impute Workplace Industry]" caption="Impute Workplace Industry" attribute="1" defaultMemberUniqueName="[nds_ready_data].[Impute Workplace Industry].[All]" allUniqueName="[nds_ready_data].[Impute Workplace Industry].[All]" dimensionUniqueName="[nds_ready_data]" displayFolder="" count="0" memberValueDatatype="20" unbalanced="0"/>
    <cacheHierarchy uniqueName="[nds_ready_data].[Imputed Hours Worked per Week]" caption="Imputed Hours Worked per Week" attribute="1" defaultMemberUniqueName="[nds_ready_data].[Imputed Hours Worked per Week].[All]" allUniqueName="[nds_ready_data].[Imputed Hours Worked per Week].[All]" dimensionUniqueName="[nds_ready_data]" displayFolder="" count="0" memberValueDatatype="5" unbalanced="0"/>
    <cacheHierarchy uniqueName="[nds_ready_data].[Index]" caption="Index" attribute="1" defaultMemberUniqueName="[nds_ready_data].[Index].[All]" allUniqueName="[nds_ready_data].[Index].[All]" dimensionUniqueName="[nds_ready_data]" displayFolder="" count="0" memberValueDatatype="5" unbalanced="0"/>
    <cacheHierarchy uniqueName="[nds_ready_data].[Industry of Workplace]" caption="Industry of Workplace" attribute="1" defaultMemberUniqueName="[nds_ready_data].[Industry of Workplace].[All]" allUniqueName="[nds_ready_data].[Industry of Workplace].[All]" dimensionUniqueName="[nds_ready_data]" displayFolder="" count="0" memberValueDatatype="130" unbalanced="0"/>
    <cacheHierarchy uniqueName="[nds_ready_data].[Is Latest]" caption="Is Latest" attribute="1" defaultMemberUniqueName="[nds_ready_data].[Is Latest].[All]" allUniqueName="[nds_ready_data].[Is Latest].[All]" dimensionUniqueName="[nds_ready_data]" displayFolder="" count="0" memberValueDatatype="130" unbalanced="0"/>
    <cacheHierarchy uniqueName="[nds_ready_data].[Is Serious Claim]" caption="Is Serious Claim" attribute="1" defaultMemberUniqueName="[nds_ready_data].[Is Serious Claim].[All]" allUniqueName="[nds_ready_data].[Is Serious Claim].[All]" dimensionUniqueName="[nds_ready_data]" displayFolder="" count="0" memberValueDatatype="20" unbalanced="0"/>
    <cacheHierarchy uniqueName="[nds_ready_data].[Jurisdiction]" caption="Jurisdiction" attribute="1" defaultMemberUniqueName="[nds_ready_data].[Jurisdiction].[All]" allUniqueName="[nds_ready_data].[Jurisdiction].[All]" dimensionUniqueName="[nds_ready_data]" displayFolder="" count="0" memberValueDatatype="130" unbalanced="0"/>
    <cacheHierarchy uniqueName="[nds_ready_data].[KeyCol]" caption="KeyCol" attribute="1" defaultMemberUniqueName="[nds_ready_data].[KeyCol].[All]" allUniqueName="[nds_ready_data].[KeyCol].[All]" dimensionUniqueName="[nds_ready_data]" displayFolder="" count="0" memberValueDatatype="130" unbalanced="0"/>
    <cacheHierarchy uniqueName="[nds_ready_data].[Labour Hire Indicator]" caption="Labour Hire Indicator" attribute="1" defaultMemberUniqueName="[nds_ready_data].[Labour Hire Indicator].[All]" allUniqueName="[nds_ready_data].[Labour Hire Indicator].[All]" dimensionUniqueName="[nds_ready_data]" displayFolder="" count="0" memberValueDatatype="20" unbalanced="0"/>
    <cacheHierarchy uniqueName="[nds_ready_data].[Latest Year]" caption="Latest Year" attribute="1" defaultMemberUniqueName="[nds_ready_data].[Latest Year].[All]" allUniqueName="[nds_ready_data].[Latest Year].[All]" dimensionUniqueName="[nds_ready_data]" displayFolder="" count="0" memberValueDatatype="5" unbalanced="0"/>
    <cacheHierarchy uniqueName="[nds_ready_data].[Mechanism of Incident]" caption="Mechanism of Incident" attribute="1" defaultMemberUniqueName="[nds_ready_data].[Mechanism of Incident].[All]" allUniqueName="[nds_ready_data].[Mechanism of Incident].[All]" dimensionUniqueName="[nds_ready_data]" displayFolder="" count="0" memberValueDatatype="130" unbalanced="0"/>
    <cacheHierarchy uniqueName="[nds_ready_data].[Nature of Injury]" caption="Nature of Injury" attribute="1" defaultMemberUniqueName="[nds_ready_data].[Nature of Injury].[All]" allUniqueName="[nds_ready_data].[Nature of Injury].[All]" dimensionUniqueName="[nds_ready_data]" displayFolder="" count="0" memberValueDatatype="130" unbalanced="0"/>
    <cacheHierarchy uniqueName="[nds_ready_data].[Occupation]" caption="Occupation" attribute="1" defaultMemberUniqueName="[nds_ready_data].[Occupation].[All]" allUniqueName="[nds_ready_data].[Occupation].[All]" dimensionUniqueName="[nds_ready_data]" displayFolder="" count="0" memberValueDatatype="130" unbalanced="0"/>
    <cacheHierarchy uniqueName="[nds_ready_data].[Residence Postcode]" caption="Residence Postcode" attribute="1" defaultMemberUniqueName="[nds_ready_data].[Residence Postcode].[All]" allUniqueName="[nds_ready_data].[Residence Postcode].[All]" dimensionUniqueName="[nds_ready_data]" displayFolder="" count="0" memberValueDatatype="130" unbalanced="0"/>
    <cacheHierarchy uniqueName="[nds_ready_data].[Self Insurance Indicator]" caption="Self Insurance Indicator" attribute="1" defaultMemberUniqueName="[nds_ready_data].[Self Insurance Indicator].[All]" allUniqueName="[nds_ready_data].[Self Insurance Indicator].[All]" dimensionUniqueName="[nds_ready_data]" displayFolder="" count="0" memberValueDatatype="20" unbalanced="0"/>
    <cacheHierarchy uniqueName="[nds_ready_data].[Severity Indicator]" caption="Severity Indicator" attribute="1" defaultMemberUniqueName="[nds_ready_data].[Severity Indicator].[All]" allUniqueName="[nds_ready_data].[Severity Indicator].[All]" dimensionUniqueName="[nds_ready_data]" displayFolder="" count="0" memberValueDatatype="20" unbalanced="0"/>
    <cacheHierarchy uniqueName="[nds_ready_data].[Sex]" caption="Sex" attribute="1" defaultMemberUniqueName="[nds_ready_data].[Sex].[All]" allUniqueName="[nds_ready_data].[Sex].[All]" dimensionUniqueName="[nds_ready_data]" displayFolder="" count="0" memberValueDatatype="130" unbalanced="0"/>
    <cacheHierarchy uniqueName="[nds_ready_data].[Time lost]" caption="Time lost" attribute="1" defaultMemberUniqueName="[nds_ready_data].[Time lost].[All]" allUniqueName="[nds_ready_data].[Time lost].[All]" dimensionUniqueName="[nds_ready_data]" displayFolder="" count="0" memberValueDatatype="5" unbalanced="0"/>
    <cacheHierarchy uniqueName="[nds_ready_data].[Time lost hours]" caption="Time lost hours" attribute="1" defaultMemberUniqueName="[nds_ready_data].[Time lost hours].[All]" allUniqueName="[nds_ready_data].[Time lost hours].[All]" dimensionUniqueName="[nds_ready_data]" displayFolder="" count="0" memberValueDatatype="5" unbalanced="0"/>
    <cacheHierarchy uniqueName="[nds_ready_data].[Time lost in weeks]" caption="Time lost in weeks" attribute="1" defaultMemberUniqueName="[nds_ready_data].[Time lost in weeks].[All]" allUniqueName="[nds_ready_data].[Time lost in weeks].[All]" dimensionUniqueName="[nds_ready_data]" displayFolder="" count="0" memberValueDatatype="5" unbalanced="0"/>
    <cacheHierarchy uniqueName="[nds_ready_data].[Time Lost in Weeks (Reporting)]" caption="Time Lost in Weeks (Reporting)" attribute="1" defaultMemberUniqueName="[nds_ready_data].[Time Lost in Weeks (Reporting)].[All]" allUniqueName="[nds_ready_data].[Time Lost in Weeks (Reporting)].[All]" dimensionUniqueName="[nds_ready_data]" displayFolder="" count="0" memberValueDatatype="5" unbalanced="0"/>
    <cacheHierarchy uniqueName="[nds_ready_data].[Time lost minutes]" caption="Time lost minutes" attribute="1" defaultMemberUniqueName="[nds_ready_data].[Time lost minutes].[All]" allUniqueName="[nds_ready_data].[Time lost minutes].[All]" dimensionUniqueName="[nds_ready_data]" displayFolder="" count="0" memberValueDatatype="5" unbalanced="0"/>
    <cacheHierarchy uniqueName="[nds_ready_data].[Total Allied Health]" caption="Total Allied Health" attribute="1" defaultMemberUniqueName="[nds_ready_data].[Total Allied Health].[All]" allUniqueName="[nds_ready_data].[Total Allied Health].[All]" dimensionUniqueName="[nds_ready_data]" displayFolder="" count="0" memberValueDatatype="5" unbalanced="0"/>
    <cacheHierarchy uniqueName="[nds_ready_data].[Total Common Law E]" caption="Total Common Law E" attribute="1" defaultMemberUniqueName="[nds_ready_data].[Total Common Law E].[All]" allUniqueName="[nds_ready_data].[Total Common Law E].[All]" dimensionUniqueName="[nds_ready_data]" displayFolder="" count="0" memberValueDatatype="5" unbalanced="0"/>
    <cacheHierarchy uniqueName="[nds_ready_data].[Total Common Law NE]" caption="Total Common Law NE" attribute="1" defaultMemberUniqueName="[nds_ready_data].[Total Common Law NE].[All]" allUniqueName="[nds_ready_data].[Total Common Law NE].[All]" dimensionUniqueName="[nds_ready_data]" displayFolder="" count="0" memberValueDatatype="5" unbalanced="0"/>
    <cacheHierarchy uniqueName="[nds_ready_data].[Total Common Law Sum]" caption="Total Common Law Sum" attribute="1" defaultMemberUniqueName="[nds_ready_data].[Total Common Law Sum].[All]" allUniqueName="[nds_ready_data].[Total Common Law Sum].[All]" dimensionUniqueName="[nds_ready_data]" displayFolder="" count="0" memberValueDatatype="5" unbalanced="0"/>
    <cacheHierarchy uniqueName="[nds_ready_data].[Total Death Benefits]" caption="Total Death Benefits" attribute="1" defaultMemberUniqueName="[nds_ready_data].[Total Death Benefits].[All]" allUniqueName="[nds_ready_data].[Total Death Benefits].[All]" dimensionUniqueName="[nds_ready_data]" displayFolder="" count="0" memberValueDatatype="5" unbalanced="0"/>
    <cacheHierarchy uniqueName="[nds_ready_data].[Total Hospital]" caption="Total Hospital" attribute="1" defaultMemberUniqueName="[nds_ready_data].[Total Hospital].[All]" allUniqueName="[nds_ready_data].[Total Hospital].[All]" dimensionUniqueName="[nds_ready_data]" displayFolder="" count="0" memberValueDatatype="5" unbalanced="0"/>
    <cacheHierarchy uniqueName="[nds_ready_data].[Total Impairments Sum]" caption="Total Impairments Sum" attribute="1" defaultMemberUniqueName="[nds_ready_data].[Total Impairments Sum].[All]" allUniqueName="[nds_ready_data].[Total Impairments Sum].[All]" dimensionUniqueName="[nds_ready_data]" displayFolder="" count="0" memberValueDatatype="5" unbalanced="0"/>
    <cacheHierarchy uniqueName="[nds_ready_data].[Total Medical]" caption="Total Medical" attribute="1" defaultMemberUniqueName="[nds_ready_data].[Total Medical].[All]" allUniqueName="[nds_ready_data].[Total Medical].[All]" dimensionUniqueName="[nds_ready_data]" displayFolder="" count="0" memberValueDatatype="5" unbalanced="0"/>
    <cacheHierarchy uniqueName="[nds_ready_data].[Total Non-Compensation Legal]" caption="Total Non-Compensation Legal" attribute="1" defaultMemberUniqueName="[nds_ready_data].[Total Non-Compensation Legal].[All]" allUniqueName="[nds_ready_data].[Total Non-Compensation Legal].[All]" dimensionUniqueName="[nds_ready_data]" displayFolder="" count="0" memberValueDatatype="5" unbalanced="0"/>
    <cacheHierarchy uniqueName="[nds_ready_data].[Total Non-Compensation Other]" caption="Total Non-Compensation Other" attribute="1" defaultMemberUniqueName="[nds_ready_data].[Total Non-Compensation Other].[All]" allUniqueName="[nds_ready_data].[Total Non-Compensation Other].[All]" dimensionUniqueName="[nds_ready_data]" displayFolder="" count="0" memberValueDatatype="5" unbalanced="0"/>
    <cacheHierarchy uniqueName="[nds_ready_data].[Total Other Goods]" caption="Total Other Goods" attribute="1" defaultMemberUniqueName="[nds_ready_data].[Total Other Goods].[All]" allUniqueName="[nds_ready_data].[Total Other Goods].[All]" dimensionUniqueName="[nds_ready_data]" displayFolder="" count="0" memberValueDatatype="5" unbalanced="0"/>
    <cacheHierarchy uniqueName="[nds_ready_data].[Total Payments]" caption="Total Payments" attribute="1" defaultMemberUniqueName="[nds_ready_data].[Total Payments].[All]" allUniqueName="[nds_ready_data].[Total Payments].[All]" dimensionUniqueName="[nds_ready_data]" displayFolder="" count="0" memberValueDatatype="5" unbalanced="0"/>
    <cacheHierarchy uniqueName="[nds_ready_data].[Total Payments (reporting)]" caption="Total Payments (reporting)" attribute="1" defaultMemberUniqueName="[nds_ready_data].[Total Payments (reporting)].[All]" allUniqueName="[nds_ready_data].[Total Payments (reporting)].[All]" dimensionUniqueName="[nds_ready_data]" displayFolder="" count="0" memberValueDatatype="5" unbalanced="0"/>
    <cacheHierarchy uniqueName="[nds_ready_data].[Total Redemption Sum]" caption="Total Redemption Sum" attribute="1" defaultMemberUniqueName="[nds_ready_data].[Total Redemption Sum].[All]" allUniqueName="[nds_ready_data].[Total Redemption Sum].[All]" dimensionUniqueName="[nds_ready_data]" displayFolder="" count="0" memberValueDatatype="5" unbalanced="0"/>
    <cacheHierarchy uniqueName="[nds_ready_data].[Total Statutory Lump Sum]" caption="Total Statutory Lump Sum" attribute="1" defaultMemberUniqueName="[nds_ready_data].[Total Statutory Lump Sum].[All]" allUniqueName="[nds_ready_data].[Total Statutory Lump Sum].[All]" dimensionUniqueName="[nds_ready_data]" displayFolder="" count="0" memberValueDatatype="5" unbalanced="0"/>
    <cacheHierarchy uniqueName="[nds_ready_data].[Total Vocational]" caption="Total Vocational" attribute="1" defaultMemberUniqueName="[nds_ready_data].[Total Vocational].[All]" allUniqueName="[nds_ready_data].[Total Vocational].[All]" dimensionUniqueName="[nds_ready_data]" displayFolder="" count="0" memberValueDatatype="5" unbalanced="0"/>
    <cacheHierarchy uniqueName="[nds_ready_data].[Total Weekly Benefits]" caption="Total Weekly Benefits" attribute="1" defaultMemberUniqueName="[nds_ready_data].[Total Weekly Benefits].[All]" allUniqueName="[nds_ready_data].[Total Weekly Benefits].[All]" dimensionUniqueName="[nds_ready_data]" displayFolder="" count="0" memberValueDatatype="5" unbalanced="0"/>
    <cacheHierarchy uniqueName="[nds_ready_data].[Weekly Earnings]" caption="Weekly Earnings" attribute="1" defaultMemberUniqueName="[nds_ready_data].[Weekly Earnings].[All]" allUniqueName="[nds_ready_data].[Weekly Earnings].[All]" dimensionUniqueName="[nds_ready_data]" displayFolder="" count="0" memberValueDatatype="5" unbalanced="0"/>
    <cacheHierarchy uniqueName="[nds_ready_data].[Work Status]" caption="Work Status" attribute="1" defaultMemberUniqueName="[nds_ready_data].[Work Status].[All]" allUniqueName="[nds_ready_data].[Work Status].[All]" dimensionUniqueName="[nds_ready_data]" displayFolder="" count="0" memberValueDatatype="20" unbalanced="0"/>
    <cacheHierarchy uniqueName="[nds_ready_data].[Workbook]" caption="Workbook" attribute="1" defaultMemberUniqueName="[nds_ready_data].[Workbook].[All]" allUniqueName="[nds_ready_data].[Workbook].[All]" dimensionUniqueName="[nds_ready_data]" displayFolder="" count="0" memberValueDatatype="130" unbalanced="0"/>
    <cacheHierarchy uniqueName="[nds_ready_data].[Workplace Postcode]" caption="Workplace Postcode" attribute="1" defaultMemberUniqueName="[nds_ready_data].[Workplace Postcode].[All]" allUniqueName="[nds_ready_data].[Workplace Postcode].[All]" dimensionUniqueName="[nds_ready_data]" displayFolder="" count="0" memberValueDatatype="130" unbalanced="0"/>
    <cacheHierarchy uniqueName="[nds_ready_data].[Year of lodgement]" caption="Year of lodgement" attribute="1" defaultMemberUniqueName="[nds_ready_data].[Year of lodgement].[All]" allUniqueName="[nds_ready_data].[Year of lodgement].[All]" dimensionUniqueName="[nds_ready_data]" displayFolder="" count="0" memberValueDatatype="20" unbalanced="0"/>
    <cacheHierarchy uniqueName="[Value_for_no_breakdown].[Data]" caption="Data" attribute="1" defaultMemberUniqueName="[Value_for_no_breakdown].[Data].[All]" allUniqueName="[Value_for_no_breakdown].[Data].[All]" dimensionUniqueName="[Value_for_no_breakdown]" displayFolder="" count="0" memberValueDatatype="130" unbalanced="0"/>
    <cacheHierarchy uniqueName="[_Dimension 1].[Dimension One Fields]" caption="Dimension One Fields" attribute="1" defaultMemberUniqueName="[_Dimension 1].[Dimension One Fields].[All]" allUniqueName="[_Dimension 1].[Dimension One Fields].[All]" dimensionUniqueName="[_Dimension 1]" displayFolder="" count="0" memberValueDatatype="130" unbalanced="0" hidden="1"/>
    <cacheHierarchy uniqueName="[_Dimension 1].[Dimension One Order]" caption="Dimension One Order" attribute="1" defaultMemberUniqueName="[_Dimension 1].[Dimension One Order].[All]" allUniqueName="[_Dimension 1].[Dimension One Order].[All]" dimensionUniqueName="[_Dimension 1]" displayFolder="" count="0" memberValueDatatype="20" unbalanced="0" hidden="1"/>
    <cacheHierarchy uniqueName="[_Dimension 2].[Dimension2 Fields]" caption="Dimension2 Fields" attribute="1" defaultMemberUniqueName="[_Dimension 2].[Dimension2 Fields].[All]" allUniqueName="[_Dimension 2].[Dimension2 Fields].[All]" dimensionUniqueName="[_Dimension 2]" displayFolder="" count="0" memberValueDatatype="130" unbalanced="0" hidden="1"/>
    <cacheHierarchy uniqueName="[_Dimension 2].[Dimension2 Order]" caption="Dimension2 Order" attribute="1" defaultMemberUniqueName="[_Dimension 2].[Dimension2 Order].[All]" allUniqueName="[_Dimension 2].[Dimension2 Order].[All]" dimensionUniqueName="[_Dimension 2]" displayFolder="" count="0" memberValueDatatype="20" unbalanced="0" hidden="1"/>
    <cacheHierarchy uniqueName="[_Dimension 3].[Dimension Three Fields]" caption="Dimension Three Fields" attribute="1" defaultMemberUniqueName="[_Dimension 3].[Dimension Three Fields].[All]" allUniqueName="[_Dimension 3].[Dimension Three Fields].[All]" dimensionUniqueName="[_Dimension 3]" displayFolder="" count="0" memberValueDatatype="130" unbalanced="0" hidden="1"/>
    <cacheHierarchy uniqueName="[_Dimension 3].[Dimension Three Order]" caption="Dimension Three Order" attribute="1" defaultMemberUniqueName="[_Dimension 3].[Dimension Three Order].[All]" allUniqueName="[_Dimension 3].[Dimension Three Order].[All]" dimensionUniqueName="[_Dimension 3]" displayFolder="" count="0" memberValueDatatype="20" unbalanced="0" hidden="1"/>
    <cacheHierarchy uniqueName="[_Sub Dimension One].[Sub Dimension One Fields]" caption="Sub Dimension One Fields" attribute="1" defaultMemberUniqueName="[_Sub Dimension One].[Sub Dimension One Fields].[All]" allUniqueName="[_Sub Dimension One].[Sub Dimension One Fields].[All]" dimensionUniqueName="[_Sub Dimension One]" displayFolder="" count="0" memberValueDatatype="130" unbalanced="0" hidden="1"/>
    <cacheHierarchy uniqueName="[_Sub Dimension One].[Sub Dimension One Order]" caption="Sub Dimension One Order" attribute="1" defaultMemberUniqueName="[_Sub Dimension One].[Sub Dimension One Order].[All]" allUniqueName="[_Sub Dimension One].[Sub Dimension One Order].[All]" dimensionUniqueName="[_Sub Dimension One]"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oneField="1">
      <fieldsUsage count="1">
        <fieldUsage x="6"/>
      </fieldsUsage>
    </cacheHierarchy>
    <cacheHierarchy uniqueName="[Measures].[Number of claims (by Occurrence date)]" caption="Number of claims (by Occurrence date)"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Sex_selection]" caption="Sex_selection" measure="1" displayFolder="" measureGroup="_Display Selection Measures" count="0"/>
    <cacheHierarchy uniqueName="[Measures].[Age_selection]" caption="Age_selection" measure="1" displayFolder="" measureGroup="_Display Selection Measures" count="0"/>
    <cacheHierarchy uniqueName="[Measures].[Industry_selection]" caption="Industry_selection" measure="1" displayFolder="" measureGroup="_Display Selection Measures" count="0"/>
    <cacheHierarchy uniqueName="[Measures].[Industry_subdivision_selection]" caption="Industry_subdivision_selection" measure="1" displayFolder="" measureGroup="_Display Selection Measures" count="0"/>
    <cacheHierarchy uniqueName="[Measures].[Jurisdiction_selection]" caption="Jurisdiction_selection" measure="1" displayFolder="" measureGroup="_Display Selection Measures" count="0"/>
    <cacheHierarchy uniqueName="[Measures].[Severity_selection]" caption="Severity_selection" measure="1" displayFolder="" measureGroup="_Display Selection Measures" count="0"/>
    <cacheHierarchy uniqueName="[Measures].[Occupation_selection]" caption="Occupation_selection" measure="1" displayFolder="" measureGroup="_Display Selection Measures" count="0"/>
    <cacheHierarchy uniqueName="[Measures].[Occupation_submajor_group_selection]" caption="Occupation_submajor_group_selection" measure="1" displayFolder="" measureGroup="_Display Selection Measures" count="0"/>
    <cacheHierarchy uniqueName="[Measures].[Nature_selection_1digit]" caption="Nature_selection_1digit" measure="1" displayFolder="" measureGroup="_Display Selection Measures" count="0"/>
    <cacheHierarchy uniqueName="[Measures].[Mechanism_selection_1digit]" caption="Mechanism_selection_1digit" measure="1" displayFolder="" measureGroup="_Display Selection Measures" count="0"/>
    <cacheHierarchy uniqueName="[Measures].[Breakdown_Agency_selection_1digit]" caption="Breakdown_Agency_selection_1digit" measure="1" displayFolder="" measureGroup="_Display Selection Measures" count="0"/>
    <cacheHierarchy uniqueName="[Measures].[Bodily_location_selection_1digit]" caption="Bodily_location_selection_1digit" measure="1" displayFolder="" measureGroup="_Display Selection Measures" count="0"/>
    <cacheHierarchy uniqueName="[Measures].[Bodily_location_selection_2digit]" caption="Bodily_location_selection_2digit" measure="1" displayFolder="" measureGroup="_Display Selection Measures" count="0"/>
    <cacheHierarchy uniqueName="[Measures].[Breakdown_Agency_selection_2digit]" caption="Breakdown_Agency_selection_2digit" measure="1" displayFolder="" measureGroup="_Display Selection Measures" count="0"/>
    <cacheHierarchy uniqueName="[Measures].[Mechanism_selection_2digit]" caption="Mechanism_selection_2digit" measure="1" displayFolder="" measureGroup="_Display Selection Measures" count="0"/>
    <cacheHierarchy uniqueName="[Measures].[Nature_selection_2digit]" caption="Nature_selection_2digit" measure="1" displayFolder="" measureGroup="_Display Selection Measures" count="0"/>
    <cacheHierarchy uniqueName="[Measures].[State_selection]" caption="State_selection" measure="1" displayFolder="" measureGroup="_Display Selection Measures" count="0"/>
    <cacheHierarchy uniqueName="[Measures].[Age_selection_10year]" caption="Age_selection_10year" measure="1" displayFolder="" measureGroup="_Display Selection Measures" count="0"/>
    <cacheHierarchy uniqueName="[Measures].[Key_stats_indicator]" caption="Key_stats_indicator" measure="1" displayFolder="" measureGroup="_Display Selection 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__Default measure]" caption="__Default measure" measure="1" displayFolder="" count="0" hidden="1"/>
  </cacheHierarchies>
  <kpis count="0"/>
  <dimensions count="26">
    <dimension name="_Dimension 1" uniqueName="[_Dimension 1]" caption="_Dimension 1"/>
    <dimension name="_Dimension 2" uniqueName="[_Dimension 2]" caption="_Dimension 2"/>
    <dimension name="_Dimension 3" uniqueName="[_Dimension 3]" caption="_Dimension 3"/>
    <dimension name="_Sub Dimension One" uniqueName="[_Sub Dimension One]" caption="_Sub Dimension One"/>
    <dimension name="ABS_Industry" uniqueName="[ABS_Industry]" caption="ABS_Industry"/>
    <dimension name="ABS_Occupation" uniqueName="[ABS_Occupation]" caption="ABS_Occupation"/>
    <dimension name="dim_Age_Group" uniqueName="[dim_Age_Group]" caption="dim_Age_Group"/>
    <dimension name="dim_ANZSCO" uniqueName="[dim_ANZSCO]" caption="dim_ANZSCO"/>
    <dimension name="dim_ANZSIC" uniqueName="[dim_ANZSIC]" caption="dim_ANZSIC"/>
    <dimension name="dim_ANZSIC_3digit" uniqueName="[dim_ANZSIC_3digit]" caption="dim_ANZSIC_3digit"/>
    <dimension name="dim_Date" uniqueName="[dim_Date]" caption="dim_Date"/>
    <dimension name="dim_Jurisdiction" uniqueName="[dim_Jurisdiction]" caption="dim_Jurisdiction"/>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ready_data" uniqueName="[nds_ready_data]" caption="nds_ready_data"/>
    <dimension name="Value_for_no_breakdown" uniqueName="[Value_for_no_breakdown]" caption="Value_for_no_breakdown"/>
  </dimensions>
  <measureGroups count="30">
    <measureGroup name="_Dimension 1" caption="_Dimension 1"/>
    <measureGroup name="_Dimension 2" caption="_Dimension 2"/>
    <measureGroup name="_Dimension 3" caption="_Dimension 3"/>
    <measureGroup name="_Display Selection Measures" caption="_Display Selection Measures"/>
    <measureGroup name="_Industry" caption="_Industry"/>
    <measureGroup name="_Measures" caption="_Measures"/>
    <measureGroup name="_Occupation" caption="_Occupation"/>
    <measureGroup name="_Raw Measures" caption="_Raw Measures"/>
    <measureGroup name="_Sub Dimension One" caption="_Sub Dimension One"/>
    <measureGroup name="ABS_Industry" caption="ABS_Industry"/>
    <measureGroup name="ABS_Occupation" caption="ABS_Occupation"/>
    <measureGroup name="dim_Age_Group" caption="dim_Age_Group"/>
    <measureGroup name="dim_ANZSCO" caption="dim_ANZSCO"/>
    <measureGroup name="dim_ANZSIC" caption="dim_ANZSIC"/>
    <measureGroup name="dim_ANZSIC_3digit" caption="dim_ANZSIC_3digit"/>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ready_data" caption="nds_ready_data"/>
    <measureGroup name="Value_for_no_breakdown" caption="Value_for_no_breakdown"/>
  </measureGroups>
  <maps count="58">
    <map measureGroup="0" dimension="0"/>
    <map measureGroup="0" dimension="3"/>
    <map measureGroup="1" dimension="1"/>
    <map measureGroup="2" dimension="2"/>
    <map measureGroup="8" dimension="0"/>
    <map measureGroup="8" dimension="3"/>
    <map measureGroup="9" dimension="4"/>
    <map measureGroup="9" dimension="6"/>
    <map measureGroup="9" dimension="9"/>
    <map measureGroup="9" dimension="12"/>
    <map measureGroup="9" dimension="15"/>
    <map measureGroup="9" dimension="16"/>
    <map measureGroup="9" dimension="22"/>
    <map measureGroup="10" dimension="5"/>
    <map measureGroup="10" dimension="6"/>
    <map measureGroup="10" dimension="7"/>
    <map measureGroup="10" dimension="12"/>
    <map measureGroup="10" dimension="15"/>
    <map measureGroup="10" dimension="16"/>
    <map measureGroup="10" dimension="22"/>
    <map measureGroup="11" dimension="6"/>
    <map measureGroup="12" dimension="7"/>
    <map measureGroup="13" dimension="8"/>
    <map measureGroup="13" dimension="9"/>
    <map measureGroup="14" dimension="9"/>
    <map measureGroup="15" dimension="10"/>
    <map measureGroup="16" dimension="11"/>
    <map measureGroup="17" dimension="12"/>
    <map measureGroup="17" dimension="16"/>
    <map measureGroup="18" dimension="13"/>
    <map measureGroup="19" dimension="14"/>
    <map measureGroup="20" dimension="15"/>
    <map measureGroup="21" dimension="16"/>
    <map measureGroup="22" dimension="17"/>
    <map measureGroup="23" dimension="18"/>
    <map measureGroup="24" dimension="19"/>
    <map measureGroup="25" dimension="20"/>
    <map measureGroup="26" dimension="21"/>
    <map measureGroup="27" dimension="22"/>
    <map measureGroup="28" dimension="6"/>
    <map measureGroup="28" dimension="7"/>
    <map measureGroup="28" dimension="8"/>
    <map measureGroup="28" dimension="9"/>
    <map measureGroup="28" dimension="10"/>
    <map measureGroup="28" dimension="11"/>
    <map measureGroup="28" dimension="12"/>
    <map measureGroup="28" dimension="13"/>
    <map measureGroup="28" dimension="14"/>
    <map measureGroup="28" dimension="15"/>
    <map measureGroup="28" dimension="16"/>
    <map measureGroup="28" dimension="17"/>
    <map measureGroup="28" dimension="18"/>
    <map measureGroup="28" dimension="19"/>
    <map measureGroup="28" dimension="20"/>
    <map measureGroup="28" dimension="21"/>
    <map measureGroup="28" dimension="22"/>
    <map measureGroup="28" dimension="24"/>
    <map measureGroup="29" dimension="25"/>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B22D6E-3845-4110-A94A-287E96E55394}" name="Table_1.1" cacheId="137"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33" firstHeaderRow="1" firstDataRow="2" firstDataCol="1" rowPageCount="2" colPageCount="1"/>
  <pivotFields count="8">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s>
  <rowFields count="2">
    <field x="6"/>
    <field x="7"/>
  </rowFields>
  <rowItems count="126">
    <i>
      <x/>
    </i>
    <i r="1">
      <x/>
    </i>
    <i r="1">
      <x v="1"/>
    </i>
    <i r="1">
      <x v="2"/>
    </i>
    <i r="1">
      <x v="3"/>
    </i>
    <i r="1">
      <x v="4"/>
    </i>
    <i r="1">
      <x v="5"/>
    </i>
    <i>
      <x v="1"/>
    </i>
    <i r="1">
      <x v="6"/>
    </i>
    <i r="1">
      <x v="7"/>
    </i>
    <i r="1">
      <x v="8"/>
    </i>
    <i r="1">
      <x v="9"/>
    </i>
    <i r="1">
      <x v="10"/>
    </i>
    <i r="1">
      <x v="11"/>
    </i>
    <i>
      <x v="2"/>
    </i>
    <i r="1">
      <x v="12"/>
    </i>
    <i r="1">
      <x v="13"/>
    </i>
    <i r="1">
      <x v="14"/>
    </i>
    <i r="1">
      <x v="15"/>
    </i>
    <i r="1">
      <x v="16"/>
    </i>
    <i r="1">
      <x v="17"/>
    </i>
    <i r="1">
      <x v="18"/>
    </i>
    <i r="1">
      <x v="19"/>
    </i>
    <i r="1">
      <x v="20"/>
    </i>
    <i r="1">
      <x v="21"/>
    </i>
    <i r="1">
      <x v="22"/>
    </i>
    <i r="1">
      <x v="23"/>
    </i>
    <i r="1">
      <x v="24"/>
    </i>
    <i r="1">
      <x v="25"/>
    </i>
    <i r="1">
      <x v="26"/>
    </i>
    <i r="1">
      <x v="27"/>
    </i>
    <i>
      <x v="3"/>
    </i>
    <i r="1">
      <x v="28"/>
    </i>
    <i r="1">
      <x v="29"/>
    </i>
    <i r="1">
      <x v="30"/>
    </i>
    <i r="1">
      <x v="31"/>
    </i>
    <i r="1">
      <x v="32"/>
    </i>
    <i>
      <x v="4"/>
    </i>
    <i r="1">
      <x v="33"/>
    </i>
    <i r="1">
      <x v="34"/>
    </i>
    <i r="1">
      <x v="35"/>
    </i>
    <i r="1">
      <x v="36"/>
    </i>
    <i>
      <x v="5"/>
    </i>
    <i r="1">
      <x v="37"/>
    </i>
    <i r="1">
      <x v="38"/>
    </i>
    <i r="1">
      <x v="39"/>
    </i>
    <i r="1">
      <x v="40"/>
    </i>
    <i r="1">
      <x v="41"/>
    </i>
    <i r="1">
      <x v="42"/>
    </i>
    <i r="1">
      <x v="43"/>
    </i>
    <i>
      <x v="6"/>
    </i>
    <i r="1">
      <x v="44"/>
    </i>
    <i r="1">
      <x v="45"/>
    </i>
    <i r="1">
      <x v="46"/>
    </i>
    <i r="1">
      <x v="47"/>
    </i>
    <i r="1">
      <x v="48"/>
    </i>
    <i r="1">
      <x v="49"/>
    </i>
    <i>
      <x v="7"/>
    </i>
    <i r="1">
      <x v="50"/>
    </i>
    <i r="1">
      <x v="51"/>
    </i>
    <i r="1">
      <x v="52"/>
    </i>
    <i>
      <x v="8"/>
    </i>
    <i r="1">
      <x v="53"/>
    </i>
    <i r="1">
      <x v="54"/>
    </i>
    <i r="1">
      <x v="55"/>
    </i>
    <i r="1">
      <x v="56"/>
    </i>
    <i r="1">
      <x v="57"/>
    </i>
    <i r="1">
      <x v="58"/>
    </i>
    <i r="1">
      <x v="59"/>
    </i>
    <i r="1">
      <x v="60"/>
    </i>
    <i r="1">
      <x v="61"/>
    </i>
    <i>
      <x v="9"/>
    </i>
    <i r="1">
      <x v="62"/>
    </i>
    <i r="1">
      <x v="63"/>
    </i>
    <i r="1">
      <x v="64"/>
    </i>
    <i r="1">
      <x v="65"/>
    </i>
    <i r="1">
      <x v="66"/>
    </i>
    <i r="1">
      <x v="67"/>
    </i>
    <i r="1">
      <x v="68"/>
    </i>
    <i r="1">
      <x v="69"/>
    </i>
    <i>
      <x v="10"/>
    </i>
    <i r="1">
      <x v="70"/>
    </i>
    <i r="1">
      <x v="71"/>
    </i>
    <i r="1">
      <x v="72"/>
    </i>
    <i r="1">
      <x v="73"/>
    </i>
    <i>
      <x v="11"/>
    </i>
    <i r="1">
      <x v="74"/>
    </i>
    <i r="1">
      <x v="75"/>
    </i>
    <i r="1">
      <x v="76"/>
    </i>
    <i>
      <x v="12"/>
    </i>
    <i r="1">
      <x v="77"/>
    </i>
    <i r="1">
      <x v="78"/>
    </i>
    <i r="1">
      <x v="79"/>
    </i>
    <i>
      <x v="13"/>
    </i>
    <i r="1">
      <x v="80"/>
    </i>
    <i r="1">
      <x v="81"/>
    </i>
    <i r="1">
      <x v="82"/>
    </i>
    <i>
      <x v="14"/>
    </i>
    <i r="1">
      <x v="83"/>
    </i>
    <i r="1">
      <x v="84"/>
    </i>
    <i r="1">
      <x v="85"/>
    </i>
    <i r="1">
      <x v="86"/>
    </i>
    <i>
      <x v="15"/>
    </i>
    <i r="1">
      <x v="87"/>
    </i>
    <i r="1">
      <x v="88"/>
    </i>
    <i r="1">
      <x v="89"/>
    </i>
    <i r="1">
      <x v="90"/>
    </i>
    <i>
      <x v="16"/>
    </i>
    <i r="1">
      <x v="91"/>
    </i>
    <i r="1">
      <x v="92"/>
    </i>
    <i r="1">
      <x v="93"/>
    </i>
    <i r="1">
      <x v="94"/>
    </i>
    <i r="1">
      <x v="95"/>
    </i>
    <i>
      <x v="17"/>
    </i>
    <i r="1">
      <x v="96"/>
    </i>
    <i r="1">
      <x v="97"/>
    </i>
    <i r="1">
      <x v="98"/>
    </i>
    <i r="1">
      <x v="99"/>
    </i>
    <i r="1">
      <x v="100"/>
    </i>
    <i>
      <x v="18"/>
    </i>
    <i r="1">
      <x v="101"/>
    </i>
    <i r="1">
      <x v="102"/>
    </i>
    <i r="1">
      <x v="103"/>
    </i>
    <i r="1">
      <x v="104"/>
    </i>
    <i r="1">
      <x v="105"/>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118">
      <pivotArea outline="0" collapsedLevelsAreSubtotals="1" fieldPosition="0"/>
    </format>
    <format dxfId="119">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5"/>
    <rowHierarchyUsage hierarchyUsage="19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85CD4B-9AC5-4473-A0E4-D1D24985B6D2}" name="Table_1.2" cacheId="140"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33"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s>
  <rowFields count="2">
    <field x="6"/>
    <field x="7"/>
  </rowFields>
  <rowItems count="126">
    <i>
      <x/>
    </i>
    <i r="1">
      <x/>
    </i>
    <i r="1">
      <x v="1"/>
    </i>
    <i r="1">
      <x v="2"/>
    </i>
    <i r="1">
      <x v="3"/>
    </i>
    <i r="1">
      <x v="4"/>
    </i>
    <i r="1">
      <x v="5"/>
    </i>
    <i>
      <x v="1"/>
    </i>
    <i r="1">
      <x v="6"/>
    </i>
    <i r="1">
      <x v="7"/>
    </i>
    <i r="1">
      <x v="8"/>
    </i>
    <i r="1">
      <x v="9"/>
    </i>
    <i r="1">
      <x v="10"/>
    </i>
    <i r="1">
      <x v="11"/>
    </i>
    <i>
      <x v="2"/>
    </i>
    <i r="1">
      <x v="12"/>
    </i>
    <i r="1">
      <x v="13"/>
    </i>
    <i r="1">
      <x v="14"/>
    </i>
    <i r="1">
      <x v="15"/>
    </i>
    <i r="1">
      <x v="16"/>
    </i>
    <i r="1">
      <x v="17"/>
    </i>
    <i r="1">
      <x v="18"/>
    </i>
    <i r="1">
      <x v="19"/>
    </i>
    <i r="1">
      <x v="20"/>
    </i>
    <i r="1">
      <x v="21"/>
    </i>
    <i r="1">
      <x v="22"/>
    </i>
    <i r="1">
      <x v="23"/>
    </i>
    <i r="1">
      <x v="24"/>
    </i>
    <i r="1">
      <x v="25"/>
    </i>
    <i r="1">
      <x v="26"/>
    </i>
    <i r="1">
      <x v="27"/>
    </i>
    <i>
      <x v="3"/>
    </i>
    <i r="1">
      <x v="28"/>
    </i>
    <i r="1">
      <x v="29"/>
    </i>
    <i r="1">
      <x v="30"/>
    </i>
    <i r="1">
      <x v="31"/>
    </i>
    <i r="1">
      <x v="32"/>
    </i>
    <i>
      <x v="4"/>
    </i>
    <i r="1">
      <x v="33"/>
    </i>
    <i r="1">
      <x v="34"/>
    </i>
    <i r="1">
      <x v="35"/>
    </i>
    <i r="1">
      <x v="36"/>
    </i>
    <i>
      <x v="5"/>
    </i>
    <i r="1">
      <x v="37"/>
    </i>
    <i r="1">
      <x v="38"/>
    </i>
    <i r="1">
      <x v="39"/>
    </i>
    <i r="1">
      <x v="40"/>
    </i>
    <i r="1">
      <x v="41"/>
    </i>
    <i r="1">
      <x v="42"/>
    </i>
    <i r="1">
      <x v="43"/>
    </i>
    <i>
      <x v="6"/>
    </i>
    <i r="1">
      <x v="44"/>
    </i>
    <i r="1">
      <x v="45"/>
    </i>
    <i r="1">
      <x v="46"/>
    </i>
    <i r="1">
      <x v="47"/>
    </i>
    <i r="1">
      <x v="48"/>
    </i>
    <i r="1">
      <x v="49"/>
    </i>
    <i>
      <x v="7"/>
    </i>
    <i r="1">
      <x v="50"/>
    </i>
    <i r="1">
      <x v="51"/>
    </i>
    <i r="1">
      <x v="52"/>
    </i>
    <i>
      <x v="8"/>
    </i>
    <i r="1">
      <x v="53"/>
    </i>
    <i r="1">
      <x v="54"/>
    </i>
    <i r="1">
      <x v="55"/>
    </i>
    <i r="1">
      <x v="56"/>
    </i>
    <i r="1">
      <x v="57"/>
    </i>
    <i r="1">
      <x v="58"/>
    </i>
    <i r="1">
      <x v="59"/>
    </i>
    <i r="1">
      <x v="60"/>
    </i>
    <i r="1">
      <x v="61"/>
    </i>
    <i>
      <x v="9"/>
    </i>
    <i r="1">
      <x v="62"/>
    </i>
    <i r="1">
      <x v="63"/>
    </i>
    <i r="1">
      <x v="64"/>
    </i>
    <i r="1">
      <x v="65"/>
    </i>
    <i r="1">
      <x v="66"/>
    </i>
    <i r="1">
      <x v="67"/>
    </i>
    <i r="1">
      <x v="68"/>
    </i>
    <i r="1">
      <x v="69"/>
    </i>
    <i>
      <x v="10"/>
    </i>
    <i r="1">
      <x v="70"/>
    </i>
    <i r="1">
      <x v="71"/>
    </i>
    <i r="1">
      <x v="72"/>
    </i>
    <i r="1">
      <x v="73"/>
    </i>
    <i>
      <x v="11"/>
    </i>
    <i r="1">
      <x v="74"/>
    </i>
    <i r="1">
      <x v="75"/>
    </i>
    <i r="1">
      <x v="76"/>
    </i>
    <i>
      <x v="12"/>
    </i>
    <i r="1">
      <x v="77"/>
    </i>
    <i r="1">
      <x v="78"/>
    </i>
    <i r="1">
      <x v="79"/>
    </i>
    <i>
      <x v="13"/>
    </i>
    <i r="1">
      <x v="80"/>
    </i>
    <i r="1">
      <x v="81"/>
    </i>
    <i r="1">
      <x v="82"/>
    </i>
    <i>
      <x v="14"/>
    </i>
    <i r="1">
      <x v="83"/>
    </i>
    <i r="1">
      <x v="84"/>
    </i>
    <i r="1">
      <x v="85"/>
    </i>
    <i r="1">
      <x v="86"/>
    </i>
    <i>
      <x v="15"/>
    </i>
    <i r="1">
      <x v="87"/>
    </i>
    <i r="1">
      <x v="88"/>
    </i>
    <i r="1">
      <x v="89"/>
    </i>
    <i r="1">
      <x v="90"/>
    </i>
    <i>
      <x v="16"/>
    </i>
    <i r="1">
      <x v="91"/>
    </i>
    <i r="1">
      <x v="92"/>
    </i>
    <i r="1">
      <x v="93"/>
    </i>
    <i r="1">
      <x v="94"/>
    </i>
    <i r="1">
      <x v="95"/>
    </i>
    <i>
      <x v="17"/>
    </i>
    <i r="1">
      <x v="96"/>
    </i>
    <i r="1">
      <x v="97"/>
    </i>
    <i r="1">
      <x v="98"/>
    </i>
    <i r="1">
      <x v="99"/>
    </i>
    <i r="1">
      <x v="100"/>
    </i>
    <i>
      <x v="18"/>
    </i>
    <i r="1">
      <x v="101"/>
    </i>
    <i r="1">
      <x v="102"/>
    </i>
    <i r="1">
      <x v="103"/>
    </i>
    <i r="1">
      <x v="104"/>
    </i>
    <i r="1">
      <x v="105"/>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frequency rate)" fld="5" baseField="0" baseItem="0"/>
  </dataFields>
  <formats count="2">
    <format dxfId="116">
      <pivotArea outline="0" collapsedLevelsAreSubtotals="1" fieldPosition="0"/>
    </format>
    <format dxfId="11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5"/>
    <rowHierarchyUsage hierarchyUsage="19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83629FD-742F-4322-A1D8-3B4DE0CD5E63}" name="Table_1.3" cacheId="143"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33"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s>
  <rowFields count="2">
    <field x="6"/>
    <field x="7"/>
  </rowFields>
  <rowItems count="126">
    <i>
      <x/>
    </i>
    <i r="1">
      <x/>
    </i>
    <i r="1">
      <x v="1"/>
    </i>
    <i r="1">
      <x v="2"/>
    </i>
    <i r="1">
      <x v="3"/>
    </i>
    <i r="1">
      <x v="4"/>
    </i>
    <i r="1">
      <x v="5"/>
    </i>
    <i>
      <x v="1"/>
    </i>
    <i r="1">
      <x v="6"/>
    </i>
    <i r="1">
      <x v="7"/>
    </i>
    <i r="1">
      <x v="8"/>
    </i>
    <i r="1">
      <x v="9"/>
    </i>
    <i r="1">
      <x v="10"/>
    </i>
    <i r="1">
      <x v="11"/>
    </i>
    <i>
      <x v="2"/>
    </i>
    <i r="1">
      <x v="12"/>
    </i>
    <i r="1">
      <x v="13"/>
    </i>
    <i r="1">
      <x v="14"/>
    </i>
    <i r="1">
      <x v="15"/>
    </i>
    <i r="1">
      <x v="16"/>
    </i>
    <i r="1">
      <x v="17"/>
    </i>
    <i r="1">
      <x v="18"/>
    </i>
    <i r="1">
      <x v="19"/>
    </i>
    <i r="1">
      <x v="20"/>
    </i>
    <i r="1">
      <x v="21"/>
    </i>
    <i r="1">
      <x v="22"/>
    </i>
    <i r="1">
      <x v="23"/>
    </i>
    <i r="1">
      <x v="24"/>
    </i>
    <i r="1">
      <x v="25"/>
    </i>
    <i r="1">
      <x v="26"/>
    </i>
    <i r="1">
      <x v="27"/>
    </i>
    <i>
      <x v="3"/>
    </i>
    <i r="1">
      <x v="28"/>
    </i>
    <i r="1">
      <x v="29"/>
    </i>
    <i r="1">
      <x v="30"/>
    </i>
    <i r="1">
      <x v="31"/>
    </i>
    <i r="1">
      <x v="32"/>
    </i>
    <i>
      <x v="4"/>
    </i>
    <i r="1">
      <x v="33"/>
    </i>
    <i r="1">
      <x v="34"/>
    </i>
    <i r="1">
      <x v="35"/>
    </i>
    <i r="1">
      <x v="36"/>
    </i>
    <i>
      <x v="5"/>
    </i>
    <i r="1">
      <x v="37"/>
    </i>
    <i r="1">
      <x v="38"/>
    </i>
    <i r="1">
      <x v="39"/>
    </i>
    <i r="1">
      <x v="40"/>
    </i>
    <i r="1">
      <x v="41"/>
    </i>
    <i r="1">
      <x v="42"/>
    </i>
    <i r="1">
      <x v="43"/>
    </i>
    <i>
      <x v="6"/>
    </i>
    <i r="1">
      <x v="44"/>
    </i>
    <i r="1">
      <x v="45"/>
    </i>
    <i r="1">
      <x v="46"/>
    </i>
    <i r="1">
      <x v="47"/>
    </i>
    <i r="1">
      <x v="48"/>
    </i>
    <i r="1">
      <x v="49"/>
    </i>
    <i>
      <x v="7"/>
    </i>
    <i r="1">
      <x v="50"/>
    </i>
    <i r="1">
      <x v="51"/>
    </i>
    <i r="1">
      <x v="52"/>
    </i>
    <i>
      <x v="8"/>
    </i>
    <i r="1">
      <x v="53"/>
    </i>
    <i r="1">
      <x v="54"/>
    </i>
    <i r="1">
      <x v="55"/>
    </i>
    <i r="1">
      <x v="56"/>
    </i>
    <i r="1">
      <x v="57"/>
    </i>
    <i r="1">
      <x v="58"/>
    </i>
    <i r="1">
      <x v="59"/>
    </i>
    <i r="1">
      <x v="60"/>
    </i>
    <i r="1">
      <x v="61"/>
    </i>
    <i>
      <x v="9"/>
    </i>
    <i r="1">
      <x v="62"/>
    </i>
    <i r="1">
      <x v="63"/>
    </i>
    <i r="1">
      <x v="64"/>
    </i>
    <i r="1">
      <x v="65"/>
    </i>
    <i r="1">
      <x v="66"/>
    </i>
    <i r="1">
      <x v="67"/>
    </i>
    <i r="1">
      <x v="68"/>
    </i>
    <i r="1">
      <x v="69"/>
    </i>
    <i>
      <x v="10"/>
    </i>
    <i r="1">
      <x v="70"/>
    </i>
    <i r="1">
      <x v="71"/>
    </i>
    <i r="1">
      <x v="72"/>
    </i>
    <i r="1">
      <x v="73"/>
    </i>
    <i>
      <x v="11"/>
    </i>
    <i r="1">
      <x v="74"/>
    </i>
    <i r="1">
      <x v="75"/>
    </i>
    <i r="1">
      <x v="76"/>
    </i>
    <i>
      <x v="12"/>
    </i>
    <i r="1">
      <x v="77"/>
    </i>
    <i r="1">
      <x v="78"/>
    </i>
    <i r="1">
      <x v="79"/>
    </i>
    <i>
      <x v="13"/>
    </i>
    <i r="1">
      <x v="80"/>
    </i>
    <i r="1">
      <x v="81"/>
    </i>
    <i r="1">
      <x v="82"/>
    </i>
    <i>
      <x v="14"/>
    </i>
    <i r="1">
      <x v="83"/>
    </i>
    <i r="1">
      <x v="84"/>
    </i>
    <i r="1">
      <x v="85"/>
    </i>
    <i r="1">
      <x v="86"/>
    </i>
    <i>
      <x v="15"/>
    </i>
    <i r="1">
      <x v="87"/>
    </i>
    <i r="1">
      <x v="88"/>
    </i>
    <i r="1">
      <x v="89"/>
    </i>
    <i r="1">
      <x v="90"/>
    </i>
    <i>
      <x v="16"/>
    </i>
    <i r="1">
      <x v="91"/>
    </i>
    <i r="1">
      <x v="92"/>
    </i>
    <i r="1">
      <x v="93"/>
    </i>
    <i r="1">
      <x v="94"/>
    </i>
    <i r="1">
      <x v="95"/>
    </i>
    <i>
      <x v="17"/>
    </i>
    <i r="1">
      <x v="96"/>
    </i>
    <i r="1">
      <x v="97"/>
    </i>
    <i r="1">
      <x v="98"/>
    </i>
    <i r="1">
      <x v="99"/>
    </i>
    <i r="1">
      <x v="100"/>
    </i>
    <i>
      <x v="18"/>
    </i>
    <i r="1">
      <x v="101"/>
    </i>
    <i r="1">
      <x v="102"/>
    </i>
    <i r="1">
      <x v="103"/>
    </i>
    <i r="1">
      <x v="104"/>
    </i>
    <i r="1">
      <x v="105"/>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incidence rate)" fld="5" baseField="0" baseItem="0"/>
  </dataFields>
  <formats count="2">
    <format dxfId="114">
      <pivotArea outline="0" collapsedLevelsAreSubtotals="1" fieldPosition="0"/>
    </format>
    <format dxfId="11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incidence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5"/>
    <rowHierarchyUsage hierarchyUsage="19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E40A86C-B52D-4198-A2FF-42000B0C95CB}" name="Table_1.4" cacheId="146"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33"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1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s>
  <rowFields count="2">
    <field x="6"/>
    <field x="7"/>
  </rowFields>
  <rowItems count="126">
    <i>
      <x/>
    </i>
    <i r="1">
      <x/>
    </i>
    <i r="1">
      <x v="1"/>
    </i>
    <i r="1">
      <x v="2"/>
    </i>
    <i r="1">
      <x v="3"/>
    </i>
    <i r="1">
      <x v="4"/>
    </i>
    <i r="1">
      <x v="5"/>
    </i>
    <i>
      <x v="1"/>
    </i>
    <i r="1">
      <x v="6"/>
    </i>
    <i r="1">
      <x v="7"/>
    </i>
    <i r="1">
      <x v="8"/>
    </i>
    <i r="1">
      <x v="9"/>
    </i>
    <i r="1">
      <x v="10"/>
    </i>
    <i r="1">
      <x v="11"/>
    </i>
    <i>
      <x v="2"/>
    </i>
    <i r="1">
      <x v="12"/>
    </i>
    <i r="1">
      <x v="13"/>
    </i>
    <i r="1">
      <x v="14"/>
    </i>
    <i r="1">
      <x v="15"/>
    </i>
    <i r="1">
      <x v="16"/>
    </i>
    <i r="1">
      <x v="17"/>
    </i>
    <i r="1">
      <x v="18"/>
    </i>
    <i r="1">
      <x v="19"/>
    </i>
    <i r="1">
      <x v="20"/>
    </i>
    <i r="1">
      <x v="21"/>
    </i>
    <i r="1">
      <x v="22"/>
    </i>
    <i r="1">
      <x v="23"/>
    </i>
    <i r="1">
      <x v="24"/>
    </i>
    <i r="1">
      <x v="25"/>
    </i>
    <i r="1">
      <x v="26"/>
    </i>
    <i r="1">
      <x v="27"/>
    </i>
    <i>
      <x v="3"/>
    </i>
    <i r="1">
      <x v="28"/>
    </i>
    <i r="1">
      <x v="29"/>
    </i>
    <i r="1">
      <x v="30"/>
    </i>
    <i r="1">
      <x v="31"/>
    </i>
    <i r="1">
      <x v="32"/>
    </i>
    <i>
      <x v="4"/>
    </i>
    <i r="1">
      <x v="33"/>
    </i>
    <i r="1">
      <x v="34"/>
    </i>
    <i r="1">
      <x v="35"/>
    </i>
    <i r="1">
      <x v="36"/>
    </i>
    <i>
      <x v="5"/>
    </i>
    <i r="1">
      <x v="37"/>
    </i>
    <i r="1">
      <x v="38"/>
    </i>
    <i r="1">
      <x v="39"/>
    </i>
    <i r="1">
      <x v="40"/>
    </i>
    <i r="1">
      <x v="41"/>
    </i>
    <i r="1">
      <x v="42"/>
    </i>
    <i r="1">
      <x v="43"/>
    </i>
    <i>
      <x v="6"/>
    </i>
    <i r="1">
      <x v="44"/>
    </i>
    <i r="1">
      <x v="45"/>
    </i>
    <i r="1">
      <x v="46"/>
    </i>
    <i r="1">
      <x v="47"/>
    </i>
    <i r="1">
      <x v="48"/>
    </i>
    <i r="1">
      <x v="49"/>
    </i>
    <i>
      <x v="7"/>
    </i>
    <i r="1">
      <x v="50"/>
    </i>
    <i r="1">
      <x v="51"/>
    </i>
    <i r="1">
      <x v="52"/>
    </i>
    <i>
      <x v="8"/>
    </i>
    <i r="1">
      <x v="53"/>
    </i>
    <i r="1">
      <x v="54"/>
    </i>
    <i r="1">
      <x v="55"/>
    </i>
    <i r="1">
      <x v="56"/>
    </i>
    <i r="1">
      <x v="57"/>
    </i>
    <i r="1">
      <x v="58"/>
    </i>
    <i r="1">
      <x v="59"/>
    </i>
    <i r="1">
      <x v="60"/>
    </i>
    <i r="1">
      <x v="61"/>
    </i>
    <i>
      <x v="9"/>
    </i>
    <i r="1">
      <x v="62"/>
    </i>
    <i r="1">
      <x v="63"/>
    </i>
    <i r="1">
      <x v="64"/>
    </i>
    <i r="1">
      <x v="65"/>
    </i>
    <i r="1">
      <x v="66"/>
    </i>
    <i r="1">
      <x v="67"/>
    </i>
    <i r="1">
      <x v="68"/>
    </i>
    <i r="1">
      <x v="69"/>
    </i>
    <i>
      <x v="10"/>
    </i>
    <i r="1">
      <x v="70"/>
    </i>
    <i r="1">
      <x v="71"/>
    </i>
    <i r="1">
      <x v="72"/>
    </i>
    <i r="1">
      <x v="73"/>
    </i>
    <i>
      <x v="11"/>
    </i>
    <i r="1">
      <x v="74"/>
    </i>
    <i r="1">
      <x v="75"/>
    </i>
    <i r="1">
      <x v="76"/>
    </i>
    <i>
      <x v="12"/>
    </i>
    <i r="1">
      <x v="77"/>
    </i>
    <i r="1">
      <x v="78"/>
    </i>
    <i r="1">
      <x v="79"/>
    </i>
    <i>
      <x v="13"/>
    </i>
    <i r="1">
      <x v="80"/>
    </i>
    <i r="1">
      <x v="81"/>
    </i>
    <i r="1">
      <x v="82"/>
    </i>
    <i>
      <x v="14"/>
    </i>
    <i r="1">
      <x v="83"/>
    </i>
    <i r="1">
      <x v="84"/>
    </i>
    <i r="1">
      <x v="85"/>
    </i>
    <i r="1">
      <x v="86"/>
    </i>
    <i>
      <x v="15"/>
    </i>
    <i r="1">
      <x v="87"/>
    </i>
    <i r="1">
      <x v="88"/>
    </i>
    <i r="1">
      <x v="89"/>
    </i>
    <i r="1">
      <x v="90"/>
    </i>
    <i>
      <x v="16"/>
    </i>
    <i r="1">
      <x v="91"/>
    </i>
    <i r="1">
      <x v="92"/>
    </i>
    <i r="1">
      <x v="93"/>
    </i>
    <i r="1">
      <x v="94"/>
    </i>
    <i r="1">
      <x v="95"/>
    </i>
    <i>
      <x v="17"/>
    </i>
    <i r="1">
      <x v="96"/>
    </i>
    <i r="1">
      <x v="97"/>
    </i>
    <i r="1">
      <x v="98"/>
    </i>
    <i r="1">
      <x v="99"/>
    </i>
    <i r="1">
      <x v="100"/>
    </i>
    <i>
      <x v="18"/>
    </i>
    <i r="1">
      <x v="101"/>
    </i>
    <i r="1">
      <x v="102"/>
    </i>
    <i r="1">
      <x v="103"/>
    </i>
    <i r="1">
      <x v="104"/>
    </i>
    <i r="1">
      <x v="105"/>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5" baseField="0" baseItem="0"/>
  </dataFields>
  <formats count="2">
    <format dxfId="112">
      <pivotArea outline="0" collapsedLevelsAreSubtotals="1" fieldPosition="0"/>
    </format>
    <format dxfId="11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5"/>
    <rowHierarchyUsage hierarchyUsage="19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453F38E-D956-4702-8952-B022B38D6905}" name="Table_1.5" cacheId="149"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39"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23">
        <item x="0"/>
        <item x="1"/>
        <item x="2"/>
        <item x="3"/>
        <item x="4"/>
        <item x="5"/>
        <item x="6"/>
        <item x="7"/>
        <item x="8"/>
        <item x="9"/>
        <item x="10"/>
        <item x="11"/>
        <item x="12"/>
        <item x="13"/>
        <item x="14"/>
        <item x="15"/>
        <item x="16"/>
        <item x="17"/>
        <item x="18"/>
        <item x="19"/>
        <item x="20"/>
        <item x="21"/>
        <item t="default"/>
      </items>
    </pivotField>
    <pivotField axis="axisRow" allDrilled="1" showAll="0" dataSourceSort="1" defaultAttributeDrillState="1">
      <items count="1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t="default"/>
      </items>
    </pivotField>
  </pivotFields>
  <rowFields count="2">
    <field x="6"/>
    <field x="7"/>
  </rowFields>
  <rowItems count="132">
    <i>
      <x/>
    </i>
    <i r="1">
      <x/>
    </i>
    <i r="1">
      <x v="1"/>
    </i>
    <i r="1">
      <x v="2"/>
    </i>
    <i r="1">
      <x v="3"/>
    </i>
    <i r="1">
      <x v="4"/>
    </i>
    <i r="1">
      <x v="5"/>
    </i>
    <i>
      <x v="1"/>
    </i>
    <i r="1">
      <x v="6"/>
    </i>
    <i r="1">
      <x v="7"/>
    </i>
    <i r="1">
      <x v="8"/>
    </i>
    <i r="1">
      <x v="9"/>
    </i>
    <i r="1">
      <x v="10"/>
    </i>
    <i r="1">
      <x v="11"/>
    </i>
    <i>
      <x v="2"/>
    </i>
    <i r="1">
      <x v="12"/>
    </i>
    <i r="1">
      <x v="13"/>
    </i>
    <i r="1">
      <x v="14"/>
    </i>
    <i r="1">
      <x v="15"/>
    </i>
    <i r="1">
      <x v="16"/>
    </i>
    <i r="1">
      <x v="17"/>
    </i>
    <i r="1">
      <x v="18"/>
    </i>
    <i r="1">
      <x v="19"/>
    </i>
    <i r="1">
      <x v="20"/>
    </i>
    <i r="1">
      <x v="21"/>
    </i>
    <i r="1">
      <x v="22"/>
    </i>
    <i r="1">
      <x v="23"/>
    </i>
    <i r="1">
      <x v="24"/>
    </i>
    <i r="1">
      <x v="25"/>
    </i>
    <i r="1">
      <x v="26"/>
    </i>
    <i r="1">
      <x v="27"/>
    </i>
    <i>
      <x v="3"/>
    </i>
    <i r="1">
      <x v="28"/>
    </i>
    <i r="1">
      <x v="29"/>
    </i>
    <i r="1">
      <x v="30"/>
    </i>
    <i r="1">
      <x v="31"/>
    </i>
    <i r="1">
      <x v="32"/>
    </i>
    <i>
      <x v="4"/>
    </i>
    <i r="1">
      <x v="33"/>
    </i>
    <i r="1">
      <x v="34"/>
    </i>
    <i r="1">
      <x v="35"/>
    </i>
    <i r="1">
      <x v="36"/>
    </i>
    <i>
      <x v="5"/>
    </i>
    <i r="1">
      <x v="37"/>
    </i>
    <i r="1">
      <x v="38"/>
    </i>
    <i r="1">
      <x v="39"/>
    </i>
    <i r="1">
      <x v="40"/>
    </i>
    <i r="1">
      <x v="41"/>
    </i>
    <i r="1">
      <x v="42"/>
    </i>
    <i r="1">
      <x v="43"/>
    </i>
    <i>
      <x v="6"/>
    </i>
    <i r="1">
      <x v="44"/>
    </i>
    <i r="1">
      <x v="45"/>
    </i>
    <i r="1">
      <x v="46"/>
    </i>
    <i r="1">
      <x v="47"/>
    </i>
    <i r="1">
      <x v="48"/>
    </i>
    <i r="1">
      <x v="49"/>
    </i>
    <i>
      <x v="7"/>
    </i>
    <i r="1">
      <x v="50"/>
    </i>
    <i r="1">
      <x v="51"/>
    </i>
    <i r="1">
      <x v="52"/>
    </i>
    <i>
      <x v="8"/>
    </i>
    <i r="1">
      <x v="53"/>
    </i>
    <i r="1">
      <x v="54"/>
    </i>
    <i r="1">
      <x v="55"/>
    </i>
    <i r="1">
      <x v="56"/>
    </i>
    <i r="1">
      <x v="57"/>
    </i>
    <i r="1">
      <x v="58"/>
    </i>
    <i r="1">
      <x v="59"/>
    </i>
    <i r="1">
      <x v="60"/>
    </i>
    <i r="1">
      <x v="61"/>
    </i>
    <i>
      <x v="9"/>
    </i>
    <i r="1">
      <x v="62"/>
    </i>
    <i r="1">
      <x v="63"/>
    </i>
    <i r="1">
      <x v="64"/>
    </i>
    <i r="1">
      <x v="65"/>
    </i>
    <i r="1">
      <x v="66"/>
    </i>
    <i r="1">
      <x v="67"/>
    </i>
    <i r="1">
      <x v="68"/>
    </i>
    <i r="1">
      <x v="69"/>
    </i>
    <i>
      <x v="10"/>
    </i>
    <i r="1">
      <x v="70"/>
    </i>
    <i r="1">
      <x v="71"/>
    </i>
    <i r="1">
      <x v="72"/>
    </i>
    <i r="1">
      <x v="73"/>
    </i>
    <i>
      <x v="11"/>
    </i>
    <i r="1">
      <x v="74"/>
    </i>
    <i r="1">
      <x v="75"/>
    </i>
    <i r="1">
      <x v="76"/>
    </i>
    <i>
      <x v="12"/>
    </i>
    <i r="1">
      <x v="77"/>
    </i>
    <i r="1">
      <x v="78"/>
    </i>
    <i r="1">
      <x v="79"/>
    </i>
    <i>
      <x v="13"/>
    </i>
    <i r="1">
      <x v="80"/>
    </i>
    <i r="1">
      <x v="81"/>
    </i>
    <i r="1">
      <x v="82"/>
    </i>
    <i>
      <x v="14"/>
    </i>
    <i r="1">
      <x v="83"/>
    </i>
    <i r="1">
      <x v="84"/>
    </i>
    <i r="1">
      <x v="85"/>
    </i>
    <i r="1">
      <x v="86"/>
    </i>
    <i>
      <x v="15"/>
    </i>
    <i r="1">
      <x v="87"/>
    </i>
    <i r="1">
      <x v="88"/>
    </i>
    <i r="1">
      <x v="89"/>
    </i>
    <i r="1">
      <x v="90"/>
    </i>
    <i>
      <x v="16"/>
    </i>
    <i r="1">
      <x v="91"/>
    </i>
    <i r="1">
      <x v="92"/>
    </i>
    <i r="1">
      <x v="93"/>
    </i>
    <i r="1">
      <x v="94"/>
    </i>
    <i r="1">
      <x v="95"/>
    </i>
    <i>
      <x v="17"/>
    </i>
    <i r="1">
      <x v="96"/>
    </i>
    <i r="1">
      <x v="97"/>
    </i>
    <i r="1">
      <x v="98"/>
    </i>
    <i r="1">
      <x v="99"/>
    </i>
    <i r="1">
      <x v="100"/>
    </i>
    <i>
      <x v="18"/>
    </i>
    <i r="1">
      <x v="101"/>
    </i>
    <i r="1">
      <x v="102"/>
    </i>
    <i r="1">
      <x v="103"/>
    </i>
    <i r="1">
      <x v="104"/>
    </i>
    <i r="1">
      <x v="105"/>
    </i>
    <i>
      <x v="19"/>
    </i>
    <i r="1">
      <x v="106"/>
    </i>
    <i>
      <x v="20"/>
    </i>
    <i r="1">
      <x v="107"/>
    </i>
    <i>
      <x v="21"/>
    </i>
    <i r="1">
      <x v="108"/>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5" baseField="0" baseItem="0"/>
  </dataFields>
  <formats count="2">
    <format dxfId="110">
      <pivotArea outline="0" collapsedLevelsAreSubtotals="1" fieldPosition="0"/>
    </format>
    <format dxfId="11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5"/>
    <rowHierarchyUsage hierarchyUsage="19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7A25F4C-3417-44CE-97FB-8148CF1B8E2C}" name="Table_2.1" cacheId="152"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7"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dataField="1" showAl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2">
    <field x="7"/>
    <field x="8"/>
  </rowFields>
  <rowItems count="60">
    <i>
      <x/>
    </i>
    <i r="1">
      <x/>
    </i>
    <i r="1">
      <x v="1"/>
    </i>
    <i r="1">
      <x v="2"/>
    </i>
    <i r="1">
      <x v="3"/>
    </i>
    <i r="1">
      <x v="4"/>
    </i>
    <i>
      <x v="1"/>
    </i>
    <i r="1">
      <x v="5"/>
    </i>
    <i r="1">
      <x v="6"/>
    </i>
    <i r="1">
      <x v="7"/>
    </i>
    <i r="1">
      <x v="8"/>
    </i>
    <i r="1">
      <x v="9"/>
    </i>
    <i r="1">
      <x v="10"/>
    </i>
    <i r="1">
      <x v="11"/>
    </i>
    <i r="1">
      <x v="12"/>
    </i>
    <i>
      <x v="2"/>
    </i>
    <i r="1">
      <x v="13"/>
    </i>
    <i r="1">
      <x v="14"/>
    </i>
    <i r="1">
      <x v="15"/>
    </i>
    <i r="1">
      <x v="16"/>
    </i>
    <i r="1">
      <x v="17"/>
    </i>
    <i r="1">
      <x v="18"/>
    </i>
    <i r="1">
      <x v="19"/>
    </i>
    <i r="1">
      <x v="20"/>
    </i>
    <i>
      <x v="3"/>
    </i>
    <i r="1">
      <x v="21"/>
    </i>
    <i r="1">
      <x v="22"/>
    </i>
    <i r="1">
      <x v="23"/>
    </i>
    <i r="1">
      <x v="24"/>
    </i>
    <i r="1">
      <x v="25"/>
    </i>
    <i r="1">
      <x v="26"/>
    </i>
    <i>
      <x v="4"/>
    </i>
    <i r="1">
      <x v="27"/>
    </i>
    <i r="1">
      <x v="28"/>
    </i>
    <i r="1">
      <x v="29"/>
    </i>
    <i r="1">
      <x v="30"/>
    </i>
    <i r="1">
      <x v="31"/>
    </i>
    <i r="1">
      <x v="32"/>
    </i>
    <i r="1">
      <x v="33"/>
    </i>
    <i r="1">
      <x v="34"/>
    </i>
    <i>
      <x v="5"/>
    </i>
    <i r="1">
      <x v="35"/>
    </i>
    <i r="1">
      <x v="36"/>
    </i>
    <i r="1">
      <x v="37"/>
    </i>
    <i r="1">
      <x v="38"/>
    </i>
    <i>
      <x v="6"/>
    </i>
    <i r="1">
      <x v="39"/>
    </i>
    <i r="1">
      <x v="40"/>
    </i>
    <i r="1">
      <x v="41"/>
    </i>
    <i r="1">
      <x v="42"/>
    </i>
    <i r="1">
      <x v="43"/>
    </i>
    <i>
      <x v="7"/>
    </i>
    <i r="1">
      <x v="44"/>
    </i>
    <i r="1">
      <x v="45"/>
    </i>
    <i r="1">
      <x v="46"/>
    </i>
    <i r="1">
      <x v="47"/>
    </i>
    <i r="1">
      <x v="48"/>
    </i>
    <i r="1">
      <x v="49"/>
    </i>
    <i r="1">
      <x v="5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fld="5" baseField="0" baseItem="0"/>
  </dataFields>
  <formats count="2">
    <format dxfId="108">
      <pivotArea outline="0" collapsedLevelsAreSubtotals="1" fieldPosition="0"/>
    </format>
    <format dxfId="109">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0"/>
    <rowHierarchyUsage hierarchyUsage="154"/>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515CA5F-7D1D-4126-A949-4CE11CA3BD2F}" name="Table_2.2" cacheId="155"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7"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9">
        <item s="1" x="0"/>
        <item s="1" x="1"/>
        <item s="1" x="2"/>
        <item s="1" x="3"/>
        <item s="1" x="4"/>
        <item s="1" x="5"/>
        <item s="1" x="6"/>
        <item s="1" x="7"/>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2">
    <field x="7"/>
    <field x="8"/>
  </rowFields>
  <rowItems count="60">
    <i>
      <x/>
    </i>
    <i r="1">
      <x/>
    </i>
    <i r="1">
      <x v="1"/>
    </i>
    <i r="1">
      <x v="2"/>
    </i>
    <i r="1">
      <x v="3"/>
    </i>
    <i r="1">
      <x v="4"/>
    </i>
    <i>
      <x v="1"/>
    </i>
    <i r="1">
      <x v="5"/>
    </i>
    <i r="1">
      <x v="6"/>
    </i>
    <i r="1">
      <x v="7"/>
    </i>
    <i r="1">
      <x v="8"/>
    </i>
    <i r="1">
      <x v="9"/>
    </i>
    <i r="1">
      <x v="10"/>
    </i>
    <i r="1">
      <x v="11"/>
    </i>
    <i r="1">
      <x v="12"/>
    </i>
    <i>
      <x v="2"/>
    </i>
    <i r="1">
      <x v="13"/>
    </i>
    <i r="1">
      <x v="14"/>
    </i>
    <i r="1">
      <x v="15"/>
    </i>
    <i r="1">
      <x v="16"/>
    </i>
    <i r="1">
      <x v="17"/>
    </i>
    <i r="1">
      <x v="18"/>
    </i>
    <i r="1">
      <x v="19"/>
    </i>
    <i r="1">
      <x v="20"/>
    </i>
    <i>
      <x v="3"/>
    </i>
    <i r="1">
      <x v="21"/>
    </i>
    <i r="1">
      <x v="22"/>
    </i>
    <i r="1">
      <x v="23"/>
    </i>
    <i r="1">
      <x v="24"/>
    </i>
    <i r="1">
      <x v="25"/>
    </i>
    <i r="1">
      <x v="26"/>
    </i>
    <i>
      <x v="4"/>
    </i>
    <i r="1">
      <x v="27"/>
    </i>
    <i r="1">
      <x v="28"/>
    </i>
    <i r="1">
      <x v="29"/>
    </i>
    <i r="1">
      <x v="30"/>
    </i>
    <i r="1">
      <x v="31"/>
    </i>
    <i r="1">
      <x v="32"/>
    </i>
    <i r="1">
      <x v="33"/>
    </i>
    <i r="1">
      <x v="34"/>
    </i>
    <i>
      <x v="5"/>
    </i>
    <i r="1">
      <x v="35"/>
    </i>
    <i r="1">
      <x v="36"/>
    </i>
    <i r="1">
      <x v="37"/>
    </i>
    <i r="1">
      <x v="38"/>
    </i>
    <i>
      <x v="6"/>
    </i>
    <i r="1">
      <x v="39"/>
    </i>
    <i r="1">
      <x v="40"/>
    </i>
    <i r="1">
      <x v="41"/>
    </i>
    <i r="1">
      <x v="42"/>
    </i>
    <i r="1">
      <x v="43"/>
    </i>
    <i>
      <x v="7"/>
    </i>
    <i r="1">
      <x v="44"/>
    </i>
    <i r="1">
      <x v="45"/>
    </i>
    <i r="1">
      <x v="46"/>
    </i>
    <i r="1">
      <x v="47"/>
    </i>
    <i r="1">
      <x v="48"/>
    </i>
    <i r="1">
      <x v="49"/>
    </i>
    <i r="1">
      <x v="5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frequency rate)" fld="6" baseField="0" baseItem="0"/>
  </dataFields>
  <formats count="2">
    <format dxfId="106">
      <pivotArea outline="0" collapsedLevelsAreSubtotals="1" fieldPosition="0"/>
    </format>
    <format dxfId="10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 Freq Rate"/>
    <pivotHierarchy dragToRow="0" dragToCol="0" dragToPage="0" dragToData="1" caption="Claims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0"/>
    <rowHierarchyUsage hierarchyUsage="154"/>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0C4C12D-0149-4F4C-B14F-31C82DFDBE8E}" name="Table_2.3" cacheId="158"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7"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9">
        <item s="1" x="0"/>
        <item s="1" x="1"/>
        <item s="1" x="2"/>
        <item s="1" x="3"/>
        <item s="1" x="4"/>
        <item s="1" x="5"/>
        <item s="1" x="6"/>
        <item s="1" x="7"/>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2">
    <field x="7"/>
    <field x="8"/>
  </rowFields>
  <rowItems count="60">
    <i>
      <x/>
    </i>
    <i r="1">
      <x/>
    </i>
    <i r="1">
      <x v="1"/>
    </i>
    <i r="1">
      <x v="2"/>
    </i>
    <i r="1">
      <x v="3"/>
    </i>
    <i r="1">
      <x v="4"/>
    </i>
    <i>
      <x v="1"/>
    </i>
    <i r="1">
      <x v="5"/>
    </i>
    <i r="1">
      <x v="6"/>
    </i>
    <i r="1">
      <x v="7"/>
    </i>
    <i r="1">
      <x v="8"/>
    </i>
    <i r="1">
      <x v="9"/>
    </i>
    <i r="1">
      <x v="10"/>
    </i>
    <i r="1">
      <x v="11"/>
    </i>
    <i r="1">
      <x v="12"/>
    </i>
    <i>
      <x v="2"/>
    </i>
    <i r="1">
      <x v="13"/>
    </i>
    <i r="1">
      <x v="14"/>
    </i>
    <i r="1">
      <x v="15"/>
    </i>
    <i r="1">
      <x v="16"/>
    </i>
    <i r="1">
      <x v="17"/>
    </i>
    <i r="1">
      <x v="18"/>
    </i>
    <i r="1">
      <x v="19"/>
    </i>
    <i r="1">
      <x v="20"/>
    </i>
    <i>
      <x v="3"/>
    </i>
    <i r="1">
      <x v="21"/>
    </i>
    <i r="1">
      <x v="22"/>
    </i>
    <i r="1">
      <x v="23"/>
    </i>
    <i r="1">
      <x v="24"/>
    </i>
    <i r="1">
      <x v="25"/>
    </i>
    <i r="1">
      <x v="26"/>
    </i>
    <i>
      <x v="4"/>
    </i>
    <i r="1">
      <x v="27"/>
    </i>
    <i r="1">
      <x v="28"/>
    </i>
    <i r="1">
      <x v="29"/>
    </i>
    <i r="1">
      <x v="30"/>
    </i>
    <i r="1">
      <x v="31"/>
    </i>
    <i r="1">
      <x v="32"/>
    </i>
    <i r="1">
      <x v="33"/>
    </i>
    <i r="1">
      <x v="34"/>
    </i>
    <i>
      <x v="5"/>
    </i>
    <i r="1">
      <x v="35"/>
    </i>
    <i r="1">
      <x v="36"/>
    </i>
    <i r="1">
      <x v="37"/>
    </i>
    <i r="1">
      <x v="38"/>
    </i>
    <i>
      <x v="6"/>
    </i>
    <i r="1">
      <x v="39"/>
    </i>
    <i r="1">
      <x v="40"/>
    </i>
    <i r="1">
      <x v="41"/>
    </i>
    <i r="1">
      <x v="42"/>
    </i>
    <i r="1">
      <x v="43"/>
    </i>
    <i>
      <x v="7"/>
    </i>
    <i r="1">
      <x v="44"/>
    </i>
    <i r="1">
      <x v="45"/>
    </i>
    <i r="1">
      <x v="46"/>
    </i>
    <i r="1">
      <x v="47"/>
    </i>
    <i r="1">
      <x v="48"/>
    </i>
    <i r="1">
      <x v="49"/>
    </i>
    <i r="1">
      <x v="5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incidence rate)" fld="6" baseField="5" baseItem="0"/>
  </dataFields>
  <formats count="2">
    <format dxfId="104">
      <pivotArea outline="0" collapsedLevelsAreSubtotals="1" fieldPosition="0"/>
    </format>
    <format dxfId="10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incidence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0"/>
    <rowHierarchyUsage hierarchyUsage="154"/>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A080108-6525-4C75-BAAF-E3AC0B8DBA34}" name="Table_2.4" cacheId="161"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7"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9">
        <item s="1" x="0"/>
        <item s="1" x="1"/>
        <item s="1" x="2"/>
        <item s="1" x="3"/>
        <item s="1" x="4"/>
        <item s="1" x="5"/>
        <item s="1" x="6"/>
        <item s="1" x="7"/>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2">
    <field x="7"/>
    <field x="8"/>
  </rowFields>
  <rowItems count="60">
    <i>
      <x/>
    </i>
    <i r="1">
      <x/>
    </i>
    <i r="1">
      <x v="1"/>
    </i>
    <i r="1">
      <x v="2"/>
    </i>
    <i r="1">
      <x v="3"/>
    </i>
    <i r="1">
      <x v="4"/>
    </i>
    <i>
      <x v="1"/>
    </i>
    <i r="1">
      <x v="5"/>
    </i>
    <i r="1">
      <x v="6"/>
    </i>
    <i r="1">
      <x v="7"/>
    </i>
    <i r="1">
      <x v="8"/>
    </i>
    <i r="1">
      <x v="9"/>
    </i>
    <i r="1">
      <x v="10"/>
    </i>
    <i r="1">
      <x v="11"/>
    </i>
    <i r="1">
      <x v="12"/>
    </i>
    <i>
      <x v="2"/>
    </i>
    <i r="1">
      <x v="13"/>
    </i>
    <i r="1">
      <x v="14"/>
    </i>
    <i r="1">
      <x v="15"/>
    </i>
    <i r="1">
      <x v="16"/>
    </i>
    <i r="1">
      <x v="17"/>
    </i>
    <i r="1">
      <x v="18"/>
    </i>
    <i r="1">
      <x v="19"/>
    </i>
    <i r="1">
      <x v="20"/>
    </i>
    <i>
      <x v="3"/>
    </i>
    <i r="1">
      <x v="21"/>
    </i>
    <i r="1">
      <x v="22"/>
    </i>
    <i r="1">
      <x v="23"/>
    </i>
    <i r="1">
      <x v="24"/>
    </i>
    <i r="1">
      <x v="25"/>
    </i>
    <i r="1">
      <x v="26"/>
    </i>
    <i>
      <x v="4"/>
    </i>
    <i r="1">
      <x v="27"/>
    </i>
    <i r="1">
      <x v="28"/>
    </i>
    <i r="1">
      <x v="29"/>
    </i>
    <i r="1">
      <x v="30"/>
    </i>
    <i r="1">
      <x v="31"/>
    </i>
    <i r="1">
      <x v="32"/>
    </i>
    <i r="1">
      <x v="33"/>
    </i>
    <i r="1">
      <x v="34"/>
    </i>
    <i>
      <x v="5"/>
    </i>
    <i r="1">
      <x v="35"/>
    </i>
    <i r="1">
      <x v="36"/>
    </i>
    <i r="1">
      <x v="37"/>
    </i>
    <i r="1">
      <x v="38"/>
    </i>
    <i>
      <x v="6"/>
    </i>
    <i r="1">
      <x v="39"/>
    </i>
    <i r="1">
      <x v="40"/>
    </i>
    <i r="1">
      <x v="41"/>
    </i>
    <i r="1">
      <x v="42"/>
    </i>
    <i r="1">
      <x v="43"/>
    </i>
    <i>
      <x v="7"/>
    </i>
    <i r="1">
      <x v="44"/>
    </i>
    <i r="1">
      <x v="45"/>
    </i>
    <i r="1">
      <x v="46"/>
    </i>
    <i r="1">
      <x v="47"/>
    </i>
    <i r="1">
      <x v="48"/>
    </i>
    <i r="1">
      <x v="49"/>
    </i>
    <i r="1">
      <x v="5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102">
      <pivotArea outline="0" collapsedLevelsAreSubtotals="1" fieldPosition="0"/>
    </format>
    <format dxfId="10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caption="Claims (median time los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0"/>
    <rowHierarchyUsage hierarchyUsage="154"/>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5D2B1B5-AD14-452B-96AC-DBB6FECD7D80}" name="Table_2.5" cacheId="164"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7"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9">
        <item s="1" x="0"/>
        <item s="1" x="1"/>
        <item s="1" x="2"/>
        <item s="1" x="3"/>
        <item s="1" x="4"/>
        <item s="1" x="5"/>
        <item s="1" x="6"/>
        <item s="1" x="7"/>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2">
    <field x="7"/>
    <field x="8"/>
  </rowFields>
  <rowItems count="60">
    <i>
      <x/>
    </i>
    <i r="1">
      <x/>
    </i>
    <i r="1">
      <x v="1"/>
    </i>
    <i r="1">
      <x v="2"/>
    </i>
    <i r="1">
      <x v="3"/>
    </i>
    <i r="1">
      <x v="4"/>
    </i>
    <i>
      <x v="1"/>
    </i>
    <i r="1">
      <x v="5"/>
    </i>
    <i r="1">
      <x v="6"/>
    </i>
    <i r="1">
      <x v="7"/>
    </i>
    <i r="1">
      <x v="8"/>
    </i>
    <i r="1">
      <x v="9"/>
    </i>
    <i r="1">
      <x v="10"/>
    </i>
    <i r="1">
      <x v="11"/>
    </i>
    <i r="1">
      <x v="12"/>
    </i>
    <i>
      <x v="2"/>
    </i>
    <i r="1">
      <x v="13"/>
    </i>
    <i r="1">
      <x v="14"/>
    </i>
    <i r="1">
      <x v="15"/>
    </i>
    <i r="1">
      <x v="16"/>
    </i>
    <i r="1">
      <x v="17"/>
    </i>
    <i r="1">
      <x v="18"/>
    </i>
    <i r="1">
      <x v="19"/>
    </i>
    <i r="1">
      <x v="20"/>
    </i>
    <i>
      <x v="3"/>
    </i>
    <i r="1">
      <x v="21"/>
    </i>
    <i r="1">
      <x v="22"/>
    </i>
    <i r="1">
      <x v="23"/>
    </i>
    <i r="1">
      <x v="24"/>
    </i>
    <i r="1">
      <x v="25"/>
    </i>
    <i r="1">
      <x v="26"/>
    </i>
    <i>
      <x v="4"/>
    </i>
    <i r="1">
      <x v="27"/>
    </i>
    <i r="1">
      <x v="28"/>
    </i>
    <i r="1">
      <x v="29"/>
    </i>
    <i r="1">
      <x v="30"/>
    </i>
    <i r="1">
      <x v="31"/>
    </i>
    <i r="1">
      <x v="32"/>
    </i>
    <i r="1">
      <x v="33"/>
    </i>
    <i r="1">
      <x v="34"/>
    </i>
    <i>
      <x v="5"/>
    </i>
    <i r="1">
      <x v="35"/>
    </i>
    <i r="1">
      <x v="36"/>
    </i>
    <i r="1">
      <x v="37"/>
    </i>
    <i r="1">
      <x v="38"/>
    </i>
    <i>
      <x v="6"/>
    </i>
    <i r="1">
      <x v="39"/>
    </i>
    <i r="1">
      <x v="40"/>
    </i>
    <i r="1">
      <x v="41"/>
    </i>
    <i r="1">
      <x v="42"/>
    </i>
    <i r="1">
      <x v="43"/>
    </i>
    <i>
      <x v="7"/>
    </i>
    <i r="1">
      <x v="44"/>
    </i>
    <i r="1">
      <x v="45"/>
    </i>
    <i r="1">
      <x v="46"/>
    </i>
    <i r="1">
      <x v="47"/>
    </i>
    <i r="1">
      <x v="48"/>
    </i>
    <i r="1">
      <x v="49"/>
    </i>
    <i r="1">
      <x v="5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0" baseItem="0"/>
  </dataFields>
  <formats count="2">
    <format dxfId="100">
      <pivotArea outline="0" collapsedLevelsAreSubtotals="1" fieldPosition="0"/>
    </format>
    <format dxfId="10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0"/>
    <rowHierarchyUsage hierarchyUsage="154"/>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4435F55-6180-4AB2-A17A-331BFC757A66}" name="Table_3.1" cacheId="167"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53" firstHeaderRow="1" firstDataRow="2" firstDataCol="1" rowPageCount="2" colPageCount="1"/>
  <pivotFields count="10">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3">
        <item s="1" x="0"/>
        <item s="1" x="1"/>
        <item t="default"/>
      </items>
    </pivotField>
    <pivotField axis="axisRow" allDrilled="1" showAll="0" dataSourceSort="1" defaultAttributeDrillState="1">
      <items count="3">
        <item s="1" x="0"/>
        <item s="1" x="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Row" allDrilled="1"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pivotField>
  </pivotFields>
  <rowFields count="3">
    <field x="7"/>
    <field x="8"/>
    <field x="9"/>
  </rowFields>
  <rowItems count="46">
    <i>
      <x/>
    </i>
    <i r="1">
      <x/>
    </i>
    <i r="2">
      <x/>
    </i>
    <i r="1">
      <x v="1"/>
    </i>
    <i r="2">
      <x v="1"/>
    </i>
    <i r="1">
      <x v="2"/>
    </i>
    <i r="2">
      <x v="2"/>
    </i>
    <i r="1">
      <x v="3"/>
    </i>
    <i r="2">
      <x v="3"/>
    </i>
    <i r="1">
      <x v="4"/>
    </i>
    <i r="2">
      <x v="4"/>
    </i>
    <i r="1">
      <x v="5"/>
    </i>
    <i r="2">
      <x v="5"/>
    </i>
    <i r="2">
      <x v="6"/>
    </i>
    <i r="2">
      <x v="7"/>
    </i>
    <i r="1">
      <x v="6"/>
    </i>
    <i r="2">
      <x v="8"/>
    </i>
    <i>
      <x v="1"/>
    </i>
    <i r="1">
      <x v="7"/>
    </i>
    <i r="2">
      <x v="9"/>
    </i>
    <i r="2">
      <x v="10"/>
    </i>
    <i r="2">
      <x v="11"/>
    </i>
    <i r="2">
      <x v="12"/>
    </i>
    <i r="2">
      <x v="13"/>
    </i>
    <i r="2">
      <x v="14"/>
    </i>
    <i r="1">
      <x v="8"/>
    </i>
    <i r="2">
      <x v="15"/>
    </i>
    <i r="1">
      <x v="9"/>
    </i>
    <i r="2">
      <x v="16"/>
    </i>
    <i r="1">
      <x v="10"/>
    </i>
    <i r="2">
      <x v="17"/>
    </i>
    <i r="1">
      <x v="11"/>
    </i>
    <i r="2">
      <x v="18"/>
    </i>
    <i r="1">
      <x v="12"/>
    </i>
    <i r="2">
      <x v="19"/>
    </i>
    <i r="1">
      <x v="13"/>
    </i>
    <i r="2">
      <x v="20"/>
    </i>
    <i r="1">
      <x v="14"/>
    </i>
    <i r="2">
      <x v="21"/>
    </i>
    <i r="1">
      <x v="15"/>
    </i>
    <i r="2">
      <x v="22"/>
    </i>
    <i r="1">
      <x v="16"/>
    </i>
    <i r="2">
      <x v="23"/>
    </i>
    <i r="1">
      <x v="17"/>
    </i>
    <i r="2">
      <x v="24"/>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98">
      <pivotArea outline="0" collapsedLevelsAreSubtotals="1" fieldPosition="0"/>
    </format>
    <format dxfId="99">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3">
    <rowHierarchyUsage hierarchyUsage="331"/>
    <rowHierarchyUsage hierarchyUsage="335"/>
    <rowHierarchyUsage hierarchyUsage="346"/>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2351CAE-A384-47D9-8D78-E026AD99A75F}" name="Table_3.2" cacheId="170"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53" firstHeaderRow="1" firstDataRow="2" firstDataCol="1" rowPageCount="2" colPageCount="1"/>
  <pivotFields count="1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3">
        <item s="1" x="0"/>
        <item s="1" x="1"/>
        <item t="default"/>
      </items>
    </pivotField>
    <pivotField dataField="1" showAll="0"/>
    <pivotField axis="axisRow" allDrilled="1" showAll="0" dataSourceSort="1" defaultAttributeDrillState="1">
      <items count="3">
        <item s="1" x="0"/>
        <item s="1" x="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Row" allDrilled="1"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pivotField>
  </pivotFields>
  <rowFields count="3">
    <field x="7"/>
    <field x="8"/>
    <field x="9"/>
  </rowFields>
  <rowItems count="46">
    <i>
      <x/>
    </i>
    <i r="1">
      <x/>
    </i>
    <i r="2">
      <x/>
    </i>
    <i r="1">
      <x v="1"/>
    </i>
    <i r="2">
      <x v="1"/>
    </i>
    <i r="1">
      <x v="2"/>
    </i>
    <i r="2">
      <x v="2"/>
    </i>
    <i r="1">
      <x v="3"/>
    </i>
    <i r="2">
      <x v="3"/>
    </i>
    <i r="1">
      <x v="4"/>
    </i>
    <i r="2">
      <x v="4"/>
    </i>
    <i r="1">
      <x v="5"/>
    </i>
    <i r="2">
      <x v="5"/>
    </i>
    <i r="2">
      <x v="6"/>
    </i>
    <i r="2">
      <x v="7"/>
    </i>
    <i r="1">
      <x v="6"/>
    </i>
    <i r="2">
      <x v="8"/>
    </i>
    <i>
      <x v="1"/>
    </i>
    <i r="1">
      <x v="7"/>
    </i>
    <i r="2">
      <x v="9"/>
    </i>
    <i r="2">
      <x v="10"/>
    </i>
    <i r="2">
      <x v="11"/>
    </i>
    <i r="2">
      <x v="12"/>
    </i>
    <i r="2">
      <x v="13"/>
    </i>
    <i r="2">
      <x v="14"/>
    </i>
    <i r="1">
      <x v="8"/>
    </i>
    <i r="2">
      <x v="15"/>
    </i>
    <i r="1">
      <x v="9"/>
    </i>
    <i r="2">
      <x v="16"/>
    </i>
    <i r="1">
      <x v="10"/>
    </i>
    <i r="2">
      <x v="17"/>
    </i>
    <i r="1">
      <x v="11"/>
    </i>
    <i r="2">
      <x v="18"/>
    </i>
    <i r="1">
      <x v="12"/>
    </i>
    <i r="2">
      <x v="19"/>
    </i>
    <i r="1">
      <x v="13"/>
    </i>
    <i r="2">
      <x v="20"/>
    </i>
    <i r="1">
      <x v="14"/>
    </i>
    <i r="2">
      <x v="21"/>
    </i>
    <i r="1">
      <x v="15"/>
    </i>
    <i r="2">
      <x v="22"/>
    </i>
    <i r="1">
      <x v="16"/>
    </i>
    <i r="2">
      <x v="23"/>
    </i>
    <i r="1">
      <x v="17"/>
    </i>
    <i r="2">
      <x v="24"/>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96">
      <pivotArea outline="0" collapsedLevelsAreSubtotals="1" fieldPosition="0"/>
    </format>
    <format dxfId="9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3">
    <rowHierarchyUsage hierarchyUsage="331"/>
    <rowHierarchyUsage hierarchyUsage="335"/>
    <rowHierarchyUsage hierarchyUsage="346"/>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447FAEB-156E-4B18-812D-9C4193E127FA}" name="Table_3.3" cacheId="173"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53" firstHeaderRow="1" firstDataRow="2" firstDataCol="1" rowPageCount="2" colPageCount="1"/>
  <pivotFields count="1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3">
        <item s="1" x="0"/>
        <item s="1" x="1"/>
        <item t="default"/>
      </items>
    </pivotField>
    <pivotField dataField="1" showAll="0"/>
    <pivotField axis="axisRow" allDrilled="1" showAll="0" dataSourceSort="1" defaultAttributeDrillState="1">
      <items count="3">
        <item s="1" x="0"/>
        <item s="1" x="1"/>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Row" allDrilled="1" showAll="0" dataSourceSort="1" defaultAttributeDrillState="1">
      <items count="26">
        <item x="0"/>
        <item x="1"/>
        <item x="2"/>
        <item x="3"/>
        <item x="4"/>
        <item x="5"/>
        <item x="6"/>
        <item x="7"/>
        <item x="8"/>
        <item x="9"/>
        <item x="10"/>
        <item x="11"/>
        <item x="12"/>
        <item x="13"/>
        <item x="14"/>
        <item x="15"/>
        <item x="16"/>
        <item x="17"/>
        <item x="18"/>
        <item x="19"/>
        <item x="20"/>
        <item x="21"/>
        <item x="22"/>
        <item x="23"/>
        <item x="24"/>
        <item t="default"/>
      </items>
    </pivotField>
  </pivotFields>
  <rowFields count="3">
    <field x="7"/>
    <field x="8"/>
    <field x="9"/>
  </rowFields>
  <rowItems count="46">
    <i>
      <x/>
    </i>
    <i r="1">
      <x/>
    </i>
    <i r="2">
      <x/>
    </i>
    <i r="1">
      <x v="1"/>
    </i>
    <i r="2">
      <x v="1"/>
    </i>
    <i r="1">
      <x v="2"/>
    </i>
    <i r="2">
      <x v="2"/>
    </i>
    <i r="1">
      <x v="3"/>
    </i>
    <i r="2">
      <x v="3"/>
    </i>
    <i r="1">
      <x v="4"/>
    </i>
    <i r="2">
      <x v="4"/>
    </i>
    <i r="1">
      <x v="5"/>
    </i>
    <i r="2">
      <x v="5"/>
    </i>
    <i r="2">
      <x v="6"/>
    </i>
    <i r="2">
      <x v="7"/>
    </i>
    <i r="1">
      <x v="6"/>
    </i>
    <i r="2">
      <x v="8"/>
    </i>
    <i>
      <x v="1"/>
    </i>
    <i r="1">
      <x v="7"/>
    </i>
    <i r="2">
      <x v="9"/>
    </i>
    <i r="2">
      <x v="10"/>
    </i>
    <i r="2">
      <x v="11"/>
    </i>
    <i r="2">
      <x v="12"/>
    </i>
    <i r="2">
      <x v="13"/>
    </i>
    <i r="2">
      <x v="14"/>
    </i>
    <i r="1">
      <x v="8"/>
    </i>
    <i r="2">
      <x v="15"/>
    </i>
    <i r="1">
      <x v="9"/>
    </i>
    <i r="2">
      <x v="16"/>
    </i>
    <i r="1">
      <x v="10"/>
    </i>
    <i r="2">
      <x v="17"/>
    </i>
    <i r="1">
      <x v="11"/>
    </i>
    <i r="2">
      <x v="18"/>
    </i>
    <i r="1">
      <x v="12"/>
    </i>
    <i r="2">
      <x v="19"/>
    </i>
    <i r="1">
      <x v="13"/>
    </i>
    <i r="2">
      <x v="20"/>
    </i>
    <i r="1">
      <x v="14"/>
    </i>
    <i r="2">
      <x v="21"/>
    </i>
    <i r="1">
      <x v="15"/>
    </i>
    <i r="2">
      <x v="22"/>
    </i>
    <i r="1">
      <x v="16"/>
    </i>
    <i r="2">
      <x v="23"/>
    </i>
    <i r="1">
      <x v="17"/>
    </i>
    <i r="2">
      <x v="24"/>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5" baseItem="0"/>
  </dataFields>
  <formats count="2">
    <format dxfId="94">
      <pivotArea outline="0" collapsedLevelsAreSubtotals="1" fieldPosition="0"/>
    </format>
    <format dxfId="9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3">
    <rowHierarchyUsage hierarchyUsage="331"/>
    <rowHierarchyUsage hierarchyUsage="335"/>
    <rowHierarchyUsage hierarchyUsage="346"/>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72FABE4-ECA9-4D2D-B143-911236230D0C}" name="Table_4.1" cacheId="203"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8" firstHeaderRow="1" firstDataRow="2" firstDataCol="1" rowPageCount="2" colPageCount="1"/>
  <pivotFields count="8">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1">
        <item s="1" x="0"/>
        <item s="1" x="1"/>
        <item s="1" x="2"/>
        <item s="1" x="3"/>
        <item s="1" x="4"/>
        <item s="1" x="5"/>
        <item s="1" x="6"/>
        <item s="1" x="7"/>
        <item s="1" x="8"/>
        <item s="1" x="9"/>
        <item t="default"/>
      </items>
    </pivotField>
    <pivotField axis="axisRow" allDrilled="1" showAll="0" dataSourceSort="1" defaultAttributeDrillState="1">
      <items count="11">
        <item s="1" x="0"/>
        <item s="1" x="1"/>
        <item s="1" x="2"/>
        <item s="1" x="3"/>
        <item s="1" x="4"/>
        <item s="1" x="5"/>
        <item s="1" x="6"/>
        <item s="1" x="7"/>
        <item s="1" x="8"/>
        <item s="1" x="9"/>
        <item t="default"/>
      </items>
    </pivotField>
  </pivotFields>
  <rowFields count="1">
    <field x="7"/>
  </rowFields>
  <rowItems count="11">
    <i>
      <x/>
    </i>
    <i>
      <x v="1"/>
    </i>
    <i>
      <x v="2"/>
    </i>
    <i>
      <x v="3"/>
    </i>
    <i>
      <x v="4"/>
    </i>
    <i>
      <x v="5"/>
    </i>
    <i>
      <x v="6"/>
    </i>
    <i>
      <x v="7"/>
    </i>
    <i>
      <x v="8"/>
    </i>
    <i>
      <x v="9"/>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74">
      <pivotArea outline="0" collapsedLevelsAreSubtotals="1" fieldPosition="0"/>
    </format>
    <format dxfId="75">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320"/>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8DFB112-6E3E-417A-95FC-F4E3C0E86B69}" name="Table_4.2" cacheId="206"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8"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1">
        <item s="1" x="0"/>
        <item s="1" x="1"/>
        <item s="1" x="2"/>
        <item s="1" x="3"/>
        <item s="1" x="4"/>
        <item s="1" x="5"/>
        <item s="1" x="6"/>
        <item s="1" x="7"/>
        <item s="1" x="8"/>
        <item s="1" x="9"/>
        <item t="default"/>
      </items>
    </pivotField>
    <pivotField dataField="1" showAll="0"/>
    <pivotField axis="axisRow" allDrilled="1" showAll="0" dataSourceSort="1" defaultAttributeDrillState="1">
      <items count="11">
        <item s="1" x="0"/>
        <item s="1" x="1"/>
        <item s="1" x="2"/>
        <item s="1" x="3"/>
        <item s="1" x="4"/>
        <item s="1" x="5"/>
        <item s="1" x="6"/>
        <item s="1" x="7"/>
        <item s="1" x="8"/>
        <item s="1" x="9"/>
        <item t="default"/>
      </items>
    </pivotField>
  </pivotFields>
  <rowFields count="1">
    <field x="7"/>
  </rowFields>
  <rowItems count="11">
    <i>
      <x/>
    </i>
    <i>
      <x v="1"/>
    </i>
    <i>
      <x v="2"/>
    </i>
    <i>
      <x v="3"/>
    </i>
    <i>
      <x v="4"/>
    </i>
    <i>
      <x v="5"/>
    </i>
    <i>
      <x v="6"/>
    </i>
    <i>
      <x v="7"/>
    </i>
    <i>
      <x v="8"/>
    </i>
    <i>
      <x v="9"/>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0" baseItem="0"/>
  </dataFields>
  <formats count="2">
    <format dxfId="72">
      <pivotArea outline="0" collapsedLevelsAreSubtotals="1" fieldPosition="0"/>
    </format>
    <format dxfId="7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320"/>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3C6C966-1557-438F-8802-133632509444}" name="Table_4.3" cacheId="209"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8"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1">
        <item s="1" x="0"/>
        <item s="1" x="1"/>
        <item s="1" x="2"/>
        <item s="1" x="3"/>
        <item s="1" x="4"/>
        <item s="1" x="5"/>
        <item s="1" x="6"/>
        <item s="1" x="7"/>
        <item s="1" x="8"/>
        <item s="1" x="9"/>
        <item t="default"/>
      </items>
    </pivotField>
    <pivotField dataField="1" showAll="0"/>
    <pivotField axis="axisRow" allDrilled="1" showAll="0" dataSourceSort="1" defaultAttributeDrillState="1">
      <items count="11">
        <item s="1" x="0"/>
        <item s="1" x="1"/>
        <item s="1" x="2"/>
        <item s="1" x="3"/>
        <item s="1" x="4"/>
        <item s="1" x="5"/>
        <item s="1" x="6"/>
        <item s="1" x="7"/>
        <item s="1" x="8"/>
        <item s="1" x="9"/>
        <item t="default"/>
      </items>
    </pivotField>
  </pivotFields>
  <rowFields count="1">
    <field x="7"/>
  </rowFields>
  <rowItems count="11">
    <i>
      <x/>
    </i>
    <i>
      <x v="1"/>
    </i>
    <i>
      <x v="2"/>
    </i>
    <i>
      <x v="3"/>
    </i>
    <i>
      <x v="4"/>
    </i>
    <i>
      <x v="5"/>
    </i>
    <i>
      <x v="6"/>
    </i>
    <i>
      <x v="7"/>
    </i>
    <i>
      <x v="8"/>
    </i>
    <i>
      <x v="9"/>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0" baseItem="0"/>
  </dataFields>
  <formats count="2">
    <format dxfId="70">
      <pivotArea outline="0" collapsedLevelsAreSubtotals="1" fieldPosition="0"/>
    </format>
    <format dxfId="7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320"/>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AB82444-9843-4C29-9A04-B03AD6C45DED}" name="Table_5.1" cacheId="176"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x v="1"/>
    </i>
    <i r="1">
      <x v="8"/>
    </i>
    <i>
      <x v="2"/>
    </i>
    <i r="1">
      <x v="9"/>
    </i>
    <i r="1">
      <x v="10"/>
    </i>
    <i r="1">
      <x v="11"/>
    </i>
    <i r="1">
      <x v="12"/>
    </i>
    <i r="1">
      <x v="13"/>
    </i>
    <i>
      <x v="3"/>
    </i>
    <i r="1">
      <x v="14"/>
    </i>
    <i r="1">
      <x v="15"/>
    </i>
    <i r="1">
      <x v="16"/>
    </i>
    <i r="1">
      <x v="17"/>
    </i>
    <i r="1">
      <x v="18"/>
    </i>
    <i r="1">
      <x v="19"/>
    </i>
    <i r="1">
      <x v="20"/>
    </i>
    <i r="1">
      <x v="21"/>
    </i>
    <i>
      <x v="4"/>
    </i>
    <i r="1">
      <x v="22"/>
    </i>
    <i r="1">
      <x v="23"/>
    </i>
    <i r="1">
      <x v="24"/>
    </i>
    <i r="1">
      <x v="25"/>
    </i>
    <i r="1">
      <x v="26"/>
    </i>
    <i r="1">
      <x v="27"/>
    </i>
    <i r="1">
      <x v="28"/>
    </i>
    <i r="1">
      <x v="29"/>
    </i>
    <i>
      <x v="5"/>
    </i>
    <i r="1">
      <x v="30"/>
    </i>
    <i r="1">
      <x v="31"/>
    </i>
    <i r="1">
      <x v="32"/>
    </i>
    <i r="1">
      <x v="33"/>
    </i>
    <i r="1">
      <x v="34"/>
    </i>
    <i r="1">
      <x v="35"/>
    </i>
    <i r="1">
      <x v="36"/>
    </i>
    <i r="1">
      <x v="37"/>
    </i>
    <i>
      <x v="6"/>
    </i>
    <i r="1">
      <x v="38"/>
    </i>
    <i r="1">
      <x v="39"/>
    </i>
    <i r="1">
      <x v="40"/>
    </i>
    <i r="1">
      <x v="41"/>
    </i>
    <i r="1">
      <x v="42"/>
    </i>
    <i r="1">
      <x v="43"/>
    </i>
    <i r="1">
      <x v="44"/>
    </i>
    <i>
      <x v="7"/>
    </i>
    <i r="1">
      <x v="45"/>
    </i>
    <i>
      <x v="8"/>
    </i>
    <i r="1">
      <x v="46"/>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92">
      <pivotArea outline="0" collapsedLevelsAreSubtotals="1" fieldPosition="0"/>
    </format>
    <format dxfId="93">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0"/>
    <rowHierarchyUsage hierarchyUsage="29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78354AA-FADD-47F0-A2EA-98CDA7012D74}" name="Table_5.2" cacheId="179"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x v="1"/>
    </i>
    <i r="1">
      <x v="8"/>
    </i>
    <i>
      <x v="2"/>
    </i>
    <i r="1">
      <x v="9"/>
    </i>
    <i r="1">
      <x v="10"/>
    </i>
    <i r="1">
      <x v="11"/>
    </i>
    <i r="1">
      <x v="12"/>
    </i>
    <i r="1">
      <x v="13"/>
    </i>
    <i>
      <x v="3"/>
    </i>
    <i r="1">
      <x v="14"/>
    </i>
    <i r="1">
      <x v="15"/>
    </i>
    <i r="1">
      <x v="16"/>
    </i>
    <i r="1">
      <x v="17"/>
    </i>
    <i r="1">
      <x v="18"/>
    </i>
    <i r="1">
      <x v="19"/>
    </i>
    <i r="1">
      <x v="20"/>
    </i>
    <i r="1">
      <x v="21"/>
    </i>
    <i>
      <x v="4"/>
    </i>
    <i r="1">
      <x v="22"/>
    </i>
    <i r="1">
      <x v="23"/>
    </i>
    <i r="1">
      <x v="24"/>
    </i>
    <i r="1">
      <x v="25"/>
    </i>
    <i r="1">
      <x v="26"/>
    </i>
    <i r="1">
      <x v="27"/>
    </i>
    <i r="1">
      <x v="28"/>
    </i>
    <i r="1">
      <x v="29"/>
    </i>
    <i>
      <x v="5"/>
    </i>
    <i r="1">
      <x v="30"/>
    </i>
    <i r="1">
      <x v="31"/>
    </i>
    <i r="1">
      <x v="32"/>
    </i>
    <i r="1">
      <x v="33"/>
    </i>
    <i r="1">
      <x v="34"/>
    </i>
    <i r="1">
      <x v="35"/>
    </i>
    <i r="1">
      <x v="36"/>
    </i>
    <i r="1">
      <x v="37"/>
    </i>
    <i>
      <x v="6"/>
    </i>
    <i r="1">
      <x v="38"/>
    </i>
    <i r="1">
      <x v="39"/>
    </i>
    <i r="1">
      <x v="40"/>
    </i>
    <i r="1">
      <x v="41"/>
    </i>
    <i r="1">
      <x v="42"/>
    </i>
    <i r="1">
      <x v="43"/>
    </i>
    <i r="1">
      <x v="44"/>
    </i>
    <i>
      <x v="7"/>
    </i>
    <i r="1">
      <x v="45"/>
    </i>
    <i>
      <x v="8"/>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90">
      <pivotArea outline="0" collapsedLevelsAreSubtotals="1" fieldPosition="0"/>
    </format>
    <format dxfId="9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0"/>
    <rowHierarchyUsage hierarchyUsage="29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263DB14-E0BB-4331-BF99-1EFA2C760276}" name="Table_5.3" cacheId="182"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x v="1"/>
    </i>
    <i r="1">
      <x v="8"/>
    </i>
    <i>
      <x v="2"/>
    </i>
    <i r="1">
      <x v="9"/>
    </i>
    <i r="1">
      <x v="10"/>
    </i>
    <i r="1">
      <x v="11"/>
    </i>
    <i r="1">
      <x v="12"/>
    </i>
    <i r="1">
      <x v="13"/>
    </i>
    <i>
      <x v="3"/>
    </i>
    <i r="1">
      <x v="14"/>
    </i>
    <i r="1">
      <x v="15"/>
    </i>
    <i r="1">
      <x v="16"/>
    </i>
    <i r="1">
      <x v="17"/>
    </i>
    <i r="1">
      <x v="18"/>
    </i>
    <i r="1">
      <x v="19"/>
    </i>
    <i r="1">
      <x v="20"/>
    </i>
    <i r="1">
      <x v="21"/>
    </i>
    <i>
      <x v="4"/>
    </i>
    <i r="1">
      <x v="22"/>
    </i>
    <i r="1">
      <x v="23"/>
    </i>
    <i r="1">
      <x v="24"/>
    </i>
    <i r="1">
      <x v="25"/>
    </i>
    <i r="1">
      <x v="26"/>
    </i>
    <i r="1">
      <x v="27"/>
    </i>
    <i r="1">
      <x v="28"/>
    </i>
    <i r="1">
      <x v="29"/>
    </i>
    <i>
      <x v="5"/>
    </i>
    <i r="1">
      <x v="30"/>
    </i>
    <i r="1">
      <x v="31"/>
    </i>
    <i r="1">
      <x v="32"/>
    </i>
    <i r="1">
      <x v="33"/>
    </i>
    <i r="1">
      <x v="34"/>
    </i>
    <i r="1">
      <x v="35"/>
    </i>
    <i r="1">
      <x v="36"/>
    </i>
    <i r="1">
      <x v="37"/>
    </i>
    <i>
      <x v="6"/>
    </i>
    <i r="1">
      <x v="38"/>
    </i>
    <i r="1">
      <x v="39"/>
    </i>
    <i r="1">
      <x v="40"/>
    </i>
    <i r="1">
      <x v="41"/>
    </i>
    <i r="1">
      <x v="42"/>
    </i>
    <i r="1">
      <x v="43"/>
    </i>
    <i r="1">
      <x v="44"/>
    </i>
    <i>
      <x v="7"/>
    </i>
    <i r="1">
      <x v="45"/>
    </i>
    <i>
      <x v="8"/>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5" baseItem="0"/>
  </dataFields>
  <formats count="2">
    <format dxfId="88">
      <pivotArea outline="0" collapsedLevelsAreSubtotals="1" fieldPosition="0"/>
    </format>
    <format dxfId="89">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0"/>
    <rowHierarchyUsage hierarchyUsage="29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77E26B9-3306-4142-B58F-C0058D55327A}" name="Table_6.1" cacheId="185"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86">
      <pivotArea outline="0" collapsedLevelsAreSubtotals="1" fieldPosition="0"/>
    </format>
    <format dxfId="87">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71"/>
    <rowHierarchyUsage hierarchyUsage="27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5F35521-7AA6-44DD-B376-59DE01613B73}" name="Table_6.2" cacheId="188"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84">
      <pivotArea outline="0" collapsedLevelsAreSubtotals="1" fieldPosition="0"/>
    </format>
    <format dxfId="8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71"/>
    <rowHierarchyUsage hierarchyUsage="27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DE4CE41-67CA-4DE1-9B18-768B3E1D1259}" name="Table_6.3" cacheId="191"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5" baseItem="0"/>
  </dataFields>
  <formats count="2">
    <format dxfId="82">
      <pivotArea outline="0" collapsedLevelsAreSubtotals="1" fieldPosition="0"/>
    </format>
    <format dxfId="8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71"/>
    <rowHierarchyUsage hierarchyUsage="279"/>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26583BC-D12D-42EB-BF23-841AF4C42047}" name="Table_7.1" cacheId="194"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80">
      <pivotArea outline="0" collapsedLevelsAreSubtotals="1" fieldPosition="0"/>
    </format>
    <format dxfId="81">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304"/>
    <rowHierarchyUsage hierarchyUsage="312"/>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24B104F-F7F9-4389-8B32-AB7901FA196D}" name="Table_7.2" cacheId="197"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78">
      <pivotArea outline="0" collapsedLevelsAreSubtotals="1" fieldPosition="0"/>
    </format>
    <format dxfId="79">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304"/>
    <rowHierarchyUsage hierarchyUsage="312"/>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EED35C1-1CC0-45AB-9056-FCBA906BA4F6}" name="Table_7.3" cacheId="200"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64" firstHeaderRow="1" firstDataRow="2" firstDataCol="1" rowPageCount="2" colPageCount="1"/>
  <pivotFields count="9">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llDrilled="1" showAll="0" dataSourceSort="1" defaultAttributeDrillState="1">
      <items count="10">
        <item s="1" x="0"/>
        <item s="1" x="1"/>
        <item s="1" x="2"/>
        <item s="1" x="3"/>
        <item s="1" x="4"/>
        <item s="1" x="5"/>
        <item s="1" x="6"/>
        <item s="1" x="7"/>
        <item s="1" x="8"/>
        <item t="default"/>
      </items>
    </pivotField>
    <pivotField dataField="1" showAll="0"/>
    <pivotField axis="axisRow" allDrilled="1" showAll="0" dataSourceSort="1" defaultAttributeDrillState="1">
      <items count="10">
        <item s="1" x="0"/>
        <item s="1" x="1"/>
        <item s="1" x="2"/>
        <item s="1" x="3"/>
        <item s="1" x="4"/>
        <item s="1" x="5"/>
        <item s="1" x="6"/>
        <item s="1" x="7"/>
        <item s="1"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7"/>
    <field x="8"/>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0" baseItem="0"/>
  </dataFields>
  <formats count="2">
    <format dxfId="76">
      <pivotArea outline="0" collapsedLevelsAreSubtotals="1" fieldPosition="0"/>
    </format>
    <format dxfId="7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304"/>
    <rowHierarchyUsage hierarchyUsage="312"/>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12011E63-76EA-4C6F-BFE7-DFB16438AB16}" name="Table_8.1" cacheId="107"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26" firstHeaderRow="1" firstDataRow="2" firstDataCol="1" rowPageCount="2" colPageCount="1"/>
  <pivotFields count="8">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7">
        <item s="1" x="0"/>
        <item s="1" x="1"/>
        <item s="1" x="2"/>
        <item s="1" x="3"/>
        <item s="1" x="4"/>
        <item s="1" x="5"/>
        <item t="default"/>
      </items>
    </pivotField>
    <pivotField axis="axisRow" allDrilled="1" showAll="0" dataSourceSort="1" defaultAttributeDrillState="1">
      <items count="3">
        <item s="1" x="0"/>
        <item s="1" x="1"/>
        <item t="default"/>
      </items>
    </pivotField>
  </pivotFields>
  <rowFields count="2">
    <field x="6"/>
    <field x="7"/>
  </rowFields>
  <rowItems count="19">
    <i>
      <x/>
    </i>
    <i r="1">
      <x/>
    </i>
    <i r="1">
      <x v="1"/>
    </i>
    <i>
      <x v="1"/>
    </i>
    <i r="1">
      <x/>
    </i>
    <i r="1">
      <x v="1"/>
    </i>
    <i>
      <x v="2"/>
    </i>
    <i r="1">
      <x/>
    </i>
    <i r="1">
      <x v="1"/>
    </i>
    <i>
      <x v="3"/>
    </i>
    <i r="1">
      <x/>
    </i>
    <i r="1">
      <x v="1"/>
    </i>
    <i>
      <x v="4"/>
    </i>
    <i r="1">
      <x/>
    </i>
    <i r="1">
      <x v="1"/>
    </i>
    <i>
      <x v="5"/>
    </i>
    <i r="1">
      <x/>
    </i>
    <i r="1">
      <x v="1"/>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138">
      <pivotArea outline="0" collapsedLevelsAreSubtotals="1" fieldPosition="0"/>
    </format>
    <format dxfId="139">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7"/>
    <rowHierarchyUsage hierarchyUsage="261"/>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88DF55CD-9570-4B2D-93E1-9A2D5B1E6CB1}" name="Table_8.2" cacheId="110"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26"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7">
        <item s="1" x="0"/>
        <item s="1" x="1"/>
        <item s="1" x="2"/>
        <item s="1" x="3"/>
        <item s="1" x="4"/>
        <item s="1" x="5"/>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frequency rate)" fld="7" baseField="5" baseItem="0"/>
  </dataFields>
  <formats count="2">
    <format dxfId="136">
      <pivotArea outline="0" collapsedLevelsAreSubtotals="1" fieldPosition="0"/>
    </format>
    <format dxfId="13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7"/>
    <rowHierarchyUsage hierarchyUsage="261"/>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EE656B4-1BEC-4EDC-A643-8B698A6C3E56}" name="Table_8.3" cacheId="113"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26"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7">
        <item s="1" x="0"/>
        <item s="1" x="1"/>
        <item s="1" x="2"/>
        <item s="1" x="3"/>
        <item s="1" x="4"/>
        <item s="1" x="5"/>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incidence rate)" fld="7" baseField="5" baseItem="0"/>
  </dataFields>
  <formats count="2">
    <format dxfId="134">
      <pivotArea outline="0" collapsedLevelsAreSubtotals="1" fieldPosition="0"/>
    </format>
    <format dxfId="13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incidence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7"/>
    <rowHierarchyUsage hierarchyUsage="261"/>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69503A5-9FF6-4BEE-8CE1-061A6F957A9C}" name="Table_8.4" cacheId="116"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26"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7">
        <item s="1" x="0"/>
        <item s="1" x="1"/>
        <item s="1" x="2"/>
        <item s="1" x="3"/>
        <item s="1" x="4"/>
        <item s="1" x="5"/>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7" baseField="5" baseItem="0"/>
  </dataFields>
  <formats count="2">
    <format dxfId="132">
      <pivotArea outline="0" collapsedLevelsAreSubtotals="1" fieldPosition="0"/>
    </format>
    <format dxfId="13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7"/>
    <rowHierarchyUsage hierarchyUsage="261"/>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8B37702A-B5C4-485F-A7A9-634CF0D22C4E}" name="Table_8.5" cacheId="119"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26" firstHeaderRow="1" firstDataRow="2" firstDataCol="1" rowPageCount="2" colPageCount="1"/>
  <pivotFields count="8">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7">
        <item s="1" x="0"/>
        <item s="1" x="1"/>
        <item s="1" x="2"/>
        <item s="1" x="3"/>
        <item s="1" x="4"/>
        <item s="1" x="5"/>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7" baseField="5" baseItem="0"/>
  </dataFields>
  <formats count="2">
    <format dxfId="130">
      <pivotArea outline="0" collapsedLevelsAreSubtotals="1" fieldPosition="0"/>
    </format>
    <format dxfId="13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47"/>
    <rowHierarchyUsage hierarchyUsage="261"/>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E8DF81E7-09B1-4563-8514-EB58419F4B12}" name="Table_9.1" cacheId="122"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9" firstHeaderRow="1" firstDataRow="2" firstDataCol="1" rowPageCount="2" colPageCount="1"/>
  <pivotFields count="7">
    <pivotField dataField="1" subtotalTop="0" showAll="0" defaultSubtotal="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12">
        <item s="1" x="0"/>
        <item s="1" x="1"/>
        <item s="1" x="2"/>
        <item s="1" x="3"/>
        <item s="1" x="4"/>
        <item s="1" x="5"/>
        <item s="1" x="6"/>
        <item s="1" x="7"/>
        <item s="1" x="8"/>
        <item s="1" x="9"/>
        <item s="1" x="10"/>
        <item t="default"/>
      </items>
    </pivotField>
  </pivotFields>
  <rowFields count="1">
    <field x="6"/>
  </rowFields>
  <rowItems count="12">
    <i>
      <x/>
    </i>
    <i>
      <x v="1"/>
    </i>
    <i>
      <x v="2"/>
    </i>
    <i>
      <x v="3"/>
    </i>
    <i>
      <x v="4"/>
    </i>
    <i>
      <x v="5"/>
    </i>
    <i>
      <x v="6"/>
    </i>
    <i>
      <x v="7"/>
    </i>
    <i>
      <x v="8"/>
    </i>
    <i>
      <x v="9"/>
    </i>
    <i>
      <x v="10"/>
    </i>
    <i t="grand">
      <x/>
    </i>
  </rowItems>
  <colFields count="1">
    <field x="2"/>
  </colFields>
  <colItems count="10">
    <i>
      <x/>
    </i>
    <i>
      <x v="1"/>
    </i>
    <i>
      <x v="2"/>
    </i>
    <i>
      <x v="3"/>
    </i>
    <i>
      <x v="4"/>
    </i>
    <i>
      <x v="5"/>
    </i>
    <i>
      <x v="6"/>
    </i>
    <i>
      <x v="7"/>
    </i>
    <i>
      <x v="8"/>
    </i>
    <i>
      <x v="9"/>
    </i>
  </colItems>
  <pageFields count="2">
    <pageField fld="5" hier="351" name="[dim_year].[Top_10_Year_Indicator].&amp;[True]" cap="TRUE"/>
    <pageField fld="4" hier="257" name="[dim_Serious_Claims].[Serious_Claims_Code].&amp;[1]" cap="1"/>
  </pageFields>
  <dataFields count="1">
    <dataField name="Claims (count)" fld="0" baseField="1" baseItem="10"/>
  </dataFields>
  <formats count="2">
    <format dxfId="128">
      <pivotArea outline="0" collapsedLevelsAreSubtotals="1" fieldPosition="0"/>
    </format>
    <format dxfId="129">
      <pivotArea dataOnly="0" labelOnly="1" fieldPosition="0">
        <references count="1">
          <reference field="2"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8CBAA2DB-1BA3-4D67-A40E-0D167602AD8B}" name="Table_9.2" cacheId="125"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9" firstHeaderRow="1" firstDataRow="2" firstDataCol="1" rowPageCount="2" colPageCount="1"/>
  <pivotFields count="7">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12">
        <item s="1" x="0"/>
        <item s="1" x="1"/>
        <item s="1" x="2"/>
        <item s="1" x="3"/>
        <item s="1" x="4"/>
        <item s="1" x="5"/>
        <item s="1" x="6"/>
        <item s="1" x="7"/>
        <item s="1" x="8"/>
        <item s="1" x="9"/>
        <item s="1" x="10"/>
        <item t="default"/>
      </items>
    </pivotField>
    <pivotField dataField="1" showAll="0"/>
  </pivotFields>
  <rowFields count="1">
    <field x="5"/>
  </rowFields>
  <rowItems count="12">
    <i>
      <x/>
    </i>
    <i>
      <x v="1"/>
    </i>
    <i>
      <x v="2"/>
    </i>
    <i>
      <x v="3"/>
    </i>
    <i>
      <x v="4"/>
    </i>
    <i>
      <x v="5"/>
    </i>
    <i>
      <x v="6"/>
    </i>
    <i>
      <x v="7"/>
    </i>
    <i>
      <x v="8"/>
    </i>
    <i>
      <x v="9"/>
    </i>
    <i>
      <x v="1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frequency rate)" fld="6" baseField="5" baseItem="0"/>
  </dataFields>
  <formats count="2">
    <format dxfId="126">
      <pivotArea outline="0" collapsedLevelsAreSubtotals="1" fieldPosition="0"/>
    </format>
    <format dxfId="127">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F043DC88-F070-4369-B5CD-279B7C469195}" name="Table_9.3" cacheId="128"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9" firstHeaderRow="1" firstDataRow="2" firstDataCol="1" rowPageCount="2" colPageCount="1"/>
  <pivotFields count="7">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12">
        <item s="1" x="0"/>
        <item s="1" x="1"/>
        <item s="1" x="2"/>
        <item s="1" x="3"/>
        <item s="1" x="4"/>
        <item s="1" x="5"/>
        <item s="1" x="6"/>
        <item s="1" x="7"/>
        <item s="1" x="8"/>
        <item s="1" x="9"/>
        <item s="1" x="10"/>
        <item t="default"/>
      </items>
    </pivotField>
    <pivotField dataField="1" showAll="0"/>
  </pivotFields>
  <rowFields count="1">
    <field x="5"/>
  </rowFields>
  <rowItems count="12">
    <i>
      <x/>
    </i>
    <i>
      <x v="1"/>
    </i>
    <i>
      <x v="2"/>
    </i>
    <i>
      <x v="3"/>
    </i>
    <i>
      <x v="4"/>
    </i>
    <i>
      <x v="5"/>
    </i>
    <i>
      <x v="6"/>
    </i>
    <i>
      <x v="7"/>
    </i>
    <i>
      <x v="8"/>
    </i>
    <i>
      <x v="9"/>
    </i>
    <i>
      <x v="1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incidence rate)" fld="6" baseField="5" baseItem="0"/>
  </dataFields>
  <formats count="2">
    <format dxfId="124">
      <pivotArea outline="0" collapsedLevelsAreSubtotals="1" fieldPosition="0"/>
    </format>
    <format dxfId="125">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incidence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1BF80253-DD27-400D-9CA2-1F7CCFD26482}" name="Table_9.4" cacheId="131"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9" firstHeaderRow="1" firstDataRow="2" firstDataCol="1" rowPageCount="2" colPageCount="1"/>
  <pivotFields count="7">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12">
        <item s="1" x="0"/>
        <item s="1" x="1"/>
        <item s="1" x="2"/>
        <item s="1" x="3"/>
        <item s="1" x="4"/>
        <item s="1" x="5"/>
        <item s="1" x="6"/>
        <item s="1" x="7"/>
        <item s="1" x="8"/>
        <item s="1" x="9"/>
        <item s="1" x="10"/>
        <item t="default"/>
      </items>
    </pivotField>
    <pivotField dataField="1" showAll="0"/>
  </pivotFields>
  <rowFields count="1">
    <field x="5"/>
  </rowFields>
  <rowItems count="12">
    <i>
      <x/>
    </i>
    <i>
      <x v="1"/>
    </i>
    <i>
      <x v="2"/>
    </i>
    <i>
      <x v="3"/>
    </i>
    <i>
      <x v="4"/>
    </i>
    <i>
      <x v="5"/>
    </i>
    <i>
      <x v="6"/>
    </i>
    <i>
      <x v="7"/>
    </i>
    <i>
      <x v="8"/>
    </i>
    <i>
      <x v="9"/>
    </i>
    <i>
      <x v="1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compensation paid $)" fld="6" baseField="5" baseItem="0"/>
  </dataFields>
  <formats count="2">
    <format dxfId="122">
      <pivotArea outline="0" collapsedLevelsAreSubtotals="1" fieldPosition="0"/>
    </format>
    <format dxfId="123">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caption="Claims (median compensation paid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A8354C99-7D7F-4C25-A467-44CF5E08AEEA}" name="Table_9.5" cacheId="134"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19" firstHeaderRow="1" firstDataRow="2" firstDataCol="1" rowPageCount="2" colPageCount="1"/>
  <pivotFields count="7">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12">
        <item s="1" x="0"/>
        <item s="1" x="1"/>
        <item s="1" x="2"/>
        <item s="1" x="3"/>
        <item s="1" x="4"/>
        <item s="1" x="5"/>
        <item s="1" x="6"/>
        <item s="1" x="7"/>
        <item s="1" x="8"/>
        <item s="1" x="9"/>
        <item s="1" x="10"/>
        <item t="default"/>
      </items>
    </pivotField>
    <pivotField dataField="1" showAll="0"/>
  </pivotFields>
  <rowFields count="1">
    <field x="5"/>
  </rowFields>
  <rowItems count="12">
    <i>
      <x/>
    </i>
    <i>
      <x v="1"/>
    </i>
    <i>
      <x v="2"/>
    </i>
    <i>
      <x v="3"/>
    </i>
    <i>
      <x v="4"/>
    </i>
    <i>
      <x v="5"/>
    </i>
    <i>
      <x v="6"/>
    </i>
    <i>
      <x v="7"/>
    </i>
    <i>
      <x v="8"/>
    </i>
    <i>
      <x v="9"/>
    </i>
    <i>
      <x v="10"/>
    </i>
    <i t="grand">
      <x/>
    </i>
  </rowItems>
  <colFields count="1">
    <field x="1"/>
  </colFields>
  <colItems count="10">
    <i>
      <x/>
    </i>
    <i>
      <x v="1"/>
    </i>
    <i>
      <x v="2"/>
    </i>
    <i>
      <x v="3"/>
    </i>
    <i>
      <x v="4"/>
    </i>
    <i>
      <x v="5"/>
    </i>
    <i>
      <x v="6"/>
    </i>
    <i>
      <x v="7"/>
    </i>
    <i>
      <x v="8"/>
    </i>
    <i>
      <x v="9"/>
    </i>
  </colItems>
  <pageFields count="2">
    <pageField fld="4" hier="351" name="[dim_year].[Top_10_Year_Indicator].&amp;[True]" cap="TRUE"/>
    <pageField fld="3" hier="257" name="[dim_Serious_Claims].[Serious_Claims_Code].&amp;[1]" cap="1"/>
  </pageFields>
  <dataFields count="1">
    <dataField name="Claims (median time lost weeks)" fld="6" baseField="5" baseItem="3"/>
  </dataFields>
  <formats count="2">
    <format dxfId="120">
      <pivotArea outline="0" collapsedLevelsAreSubtotals="1" fieldPosition="0"/>
    </format>
    <format dxfId="121">
      <pivotArea dataOnly="0" labelOnly="1" fieldPosition="0">
        <references count="1">
          <reference field="1" count="0"/>
        </references>
      </pivotArea>
    </format>
  </formats>
  <pivotHierarchies count="49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caption="Serious claim scope restriction">
      <members count="1" level="1">
        <member name="[dim_Serious_Claims].[Serious_Claims_Code].&amp;[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caption="Time period scope restriction"/>
    <pivotHierarchy/>
    <pivotHierarchy/>
    <pivotHierarchy multipleItemSelectionAllowed="1" caption="Time period restriction">
      <members count="10" level="1">
        <member name="[dim_year].[Year of lodgement].&amp;[2013]"/>
        <member name="[dim_year].[Year of lodgement].&amp;[2014]"/>
        <member name="[dim_year].[Year of lodgement].&amp;[2015]"/>
        <member name="[dim_year].[Year of lodgement].&amp;[2016]"/>
        <member name="[dim_year].[Year of lodgement].&amp;[2017]"/>
        <member name="[dim_year].[Year of lodgement].&amp;[2018]"/>
        <member name="[dim_year].[Year of lodgement].&amp;[2019]"/>
        <member name="[dim_year].[Year of lodgement].&amp;[2020]"/>
        <member name="[dim_year].[Year of lodgement].&amp;[2021]"/>
        <member name="[dim_year].[Year of lodgement].&amp;[202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aims (count)"/>
    <pivotHierarchy dragToRow="0" dragToCol="0" dragToPage="0" dragToData="1"/>
    <pivotHierarchy dragToRow="0" dragToCol="0" dragToPage="0" dragToData="1"/>
    <pivotHierarchy dragToRow="0" dragToCol="0" dragToPage="0" dragToData="1" caption="Claims (median time lost 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8"/>
  </rowHierarchiesUsage>
  <colHierarchiesUsage count="1">
    <colHierarchyUsage hierarchyUsage="35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classifications/anzsco-australian-and-new-zealand-standard-classification-occupations/2022" TargetMode="External"/><Relationship Id="rId2" Type="http://schemas.openxmlformats.org/officeDocument/2006/relationships/hyperlink" Target="https://www.abs.gov.au/statistics/classifications/australian-and-new-zealand-standard-industrial-classification-anzsic/2006-revision-2-0" TargetMode="External"/><Relationship Id="rId1" Type="http://schemas.openxmlformats.org/officeDocument/2006/relationships/hyperlink" Target="https://data.safeworkaustralia.gov.au/about-our-datasets/workers-compensation-dat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ata.safeworkaustralia.gov.au/about-our-datasets/type-occurrence-classification-system-toocs-3rd-edi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8.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9.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30.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31.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32.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33.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34.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F62D-A0B6-4114-AC22-267952861277}">
  <dimension ref="A1:Z100"/>
  <sheetViews>
    <sheetView tabSelected="1" zoomScale="85" zoomScaleNormal="85" workbookViewId="0">
      <selection activeCell="E66" sqref="E66"/>
    </sheetView>
  </sheetViews>
  <sheetFormatPr defaultColWidth="0" defaultRowHeight="14.4" zeroHeight="1" x14ac:dyDescent="0.55000000000000004"/>
  <cols>
    <col min="1" max="1" width="124.68359375" style="13" bestFit="1" customWidth="1"/>
    <col min="2" max="2" width="10.68359375" style="13" bestFit="1" customWidth="1"/>
    <col min="3" max="26" width="9.15625" style="13" customWidth="1"/>
    <col min="27" max="16384" width="9.15625" style="13" hidden="1"/>
  </cols>
  <sheetData>
    <row r="1" spans="1:2" ht="19.5" thickBot="1" x14ac:dyDescent="0.75">
      <c r="A1" s="12" t="str">
        <f>_xlfn.CONCAT("Safe Work Australia – National Dataset for Compensation Based Statistics detailed data file ",$A$5)</f>
        <v>Safe Work Australia – National Dataset for Compensation Based Statistics detailed data file 2022-23</v>
      </c>
    </row>
    <row r="2" spans="1:2" ht="14.7" thickTop="1" x14ac:dyDescent="0.55000000000000004"/>
    <row r="3" spans="1:2" x14ac:dyDescent="0.55000000000000004"/>
    <row r="4" spans="1:2" x14ac:dyDescent="0.55000000000000004"/>
    <row r="5" spans="1:2" x14ac:dyDescent="0.55000000000000004">
      <c r="A5" s="14" t="s">
        <v>413</v>
      </c>
    </row>
    <row r="6" spans="1:2" ht="17.100000000000001" thickBot="1" x14ac:dyDescent="0.7">
      <c r="A6" s="15" t="s">
        <v>1</v>
      </c>
      <c r="B6" s="16">
        <v>45553</v>
      </c>
    </row>
    <row r="7" spans="1:2" ht="14.7" thickTop="1" x14ac:dyDescent="0.55000000000000004">
      <c r="B7" s="16"/>
    </row>
    <row r="8" spans="1:2" ht="17.100000000000001" thickBot="1" x14ac:dyDescent="0.7">
      <c r="A8" s="15" t="s">
        <v>2</v>
      </c>
      <c r="B8" s="16"/>
    </row>
    <row r="9" spans="1:2" ht="14.7" thickTop="1" x14ac:dyDescent="0.55000000000000004">
      <c r="A9" s="20" t="s">
        <v>3</v>
      </c>
      <c r="B9" s="16"/>
    </row>
    <row r="10" spans="1:2" x14ac:dyDescent="0.55000000000000004">
      <c r="A10" s="20" t="s">
        <v>4</v>
      </c>
      <c r="B10" s="16"/>
    </row>
    <row r="11" spans="1:2" x14ac:dyDescent="0.55000000000000004">
      <c r="A11" s="20" t="s">
        <v>5</v>
      </c>
      <c r="B11" s="16"/>
    </row>
    <row r="12" spans="1:2" x14ac:dyDescent="0.55000000000000004">
      <c r="A12" s="20" t="s">
        <v>6</v>
      </c>
      <c r="B12" s="16"/>
    </row>
    <row r="13" spans="1:2" x14ac:dyDescent="0.55000000000000004">
      <c r="B13" s="16"/>
    </row>
    <row r="14" spans="1:2" ht="17.100000000000001" thickBot="1" x14ac:dyDescent="0.7">
      <c r="A14" s="15" t="s">
        <v>7</v>
      </c>
    </row>
    <row r="15" spans="1:2" ht="14.7" thickTop="1" x14ac:dyDescent="0.55000000000000004">
      <c r="A15" s="17" t="s">
        <v>8</v>
      </c>
    </row>
    <row r="16" spans="1:2" x14ac:dyDescent="0.55000000000000004">
      <c r="A16" s="18" t="str">
        <f>_xlfn.CONCAT("Table 1.1. Claims (count) by Industry (ANZSIC subdivision), 10 years to"," ",$A$5)</f>
        <v>Table 1.1. Claims (count) by Industry (ANZSIC subdivision), 10 years to 2022-23</v>
      </c>
      <c r="B16" s="19" t="s">
        <v>9</v>
      </c>
    </row>
    <row r="17" spans="1:2" x14ac:dyDescent="0.55000000000000004">
      <c r="A17" s="18" t="str">
        <f>_xlfn.CONCAT("Table 1.2. Claims (frequency rate) by Industry (ANZSIC subdivision), 10 years to"," ",$A$5)</f>
        <v>Table 1.2. Claims (frequency rate) by Industry (ANZSIC subdivision), 10 years to 2022-23</v>
      </c>
      <c r="B17" s="19" t="s">
        <v>9</v>
      </c>
    </row>
    <row r="18" spans="1:2" x14ac:dyDescent="0.55000000000000004">
      <c r="A18" s="18" t="str">
        <f>_xlfn.CONCAT("Table 1.3. Claims (incidence rate) by Industry (ANZSIC subdivision), 10 years to"," ",$A$5)</f>
        <v>Table 1.3. Claims (incidence rate) by Industry (ANZSIC subdivision), 10 years to 2022-23</v>
      </c>
      <c r="B18" s="19" t="s">
        <v>9</v>
      </c>
    </row>
    <row r="19" spans="1:2" x14ac:dyDescent="0.55000000000000004">
      <c r="A19" s="18" t="str">
        <f>_xlfn.CONCAT("Table 1.4. Claims (median compensation $) by Industry (ANZSIC subdivision), 10 years to"," ",$A$5)</f>
        <v>Table 1.4. Claims (median compensation $) by Industry (ANZSIC subdivision), 10 years to 2022-23</v>
      </c>
      <c r="B19" s="19" t="s">
        <v>9</v>
      </c>
    </row>
    <row r="20" spans="1:2" x14ac:dyDescent="0.55000000000000004">
      <c r="A20" s="18" t="str">
        <f>_xlfn.CONCAT("Table 1.5. Claims (median time lost weeks) by Industry (ANZSIC subdivision), 10 years to"," ",$A$5)</f>
        <v>Table 1.5. Claims (median time lost weeks) by Industry (ANZSIC subdivision), 10 years to 2022-23</v>
      </c>
      <c r="B20" s="19" t="s">
        <v>9</v>
      </c>
    </row>
    <row r="21" spans="1:2" x14ac:dyDescent="0.55000000000000004">
      <c r="A21" s="17" t="s">
        <v>10</v>
      </c>
      <c r="B21" s="19"/>
    </row>
    <row r="22" spans="1:2" x14ac:dyDescent="0.55000000000000004">
      <c r="A22" s="18" t="str">
        <f>_xlfn.CONCAT("Table 2.1. Claims (count) by Occupation (ANZSCO Sub major group), 10 years to"," ",$A$5)</f>
        <v>Table 2.1. Claims (count) by Occupation (ANZSCO Sub major group), 10 years to 2022-23</v>
      </c>
      <c r="B22" s="19" t="s">
        <v>9</v>
      </c>
    </row>
    <row r="23" spans="1:2" x14ac:dyDescent="0.55000000000000004">
      <c r="A23" s="18" t="str">
        <f>_xlfn.CONCAT("Table 2.2. Claims (frequency rate) by Occupation (ANZSCO Sub major group), 10 years to"," ",$A$5)</f>
        <v>Table 2.2. Claims (frequency rate) by Occupation (ANZSCO Sub major group), 10 years to 2022-23</v>
      </c>
      <c r="B23" s="19" t="s">
        <v>9</v>
      </c>
    </row>
    <row r="24" spans="1:2" x14ac:dyDescent="0.55000000000000004">
      <c r="A24" s="18" t="str">
        <f>_xlfn.CONCAT("Table 2.3. Claims (incidence rate) by Occupation (ANZSCO Sub major group), 10 years to"," ",$A$5)</f>
        <v>Table 2.3. Claims (incidence rate) by Occupation (ANZSCO Sub major group), 10 years to 2022-23</v>
      </c>
      <c r="B24" s="19" t="s">
        <v>9</v>
      </c>
    </row>
    <row r="25" spans="1:2" x14ac:dyDescent="0.55000000000000004">
      <c r="A25" s="18" t="str">
        <f>_xlfn.CONCAT("Table 2.4. Claims (median compensation $) by Occupation (ANZSCO Sub major group), 10 years to"," ",$A$5)</f>
        <v>Table 2.4. Claims (median compensation $) by Occupation (ANZSCO Sub major group), 10 years to 2022-23</v>
      </c>
      <c r="B25" s="19" t="s">
        <v>9</v>
      </c>
    </row>
    <row r="26" spans="1:2" x14ac:dyDescent="0.55000000000000004">
      <c r="A26" s="18" t="str">
        <f>_xlfn.CONCAT("Table 2.5. Claims (median time lost weeks) by Occupation (ANZSCO Sub major group), 10 years to"," ",$A$5)</f>
        <v>Table 2.5. Claims (median time lost weeks) by Occupation (ANZSCO Sub major group), 10 years to 2022-23</v>
      </c>
      <c r="B26" s="19" t="s">
        <v>9</v>
      </c>
    </row>
    <row r="27" spans="1:2" x14ac:dyDescent="0.55000000000000004">
      <c r="A27" s="17" t="s">
        <v>11</v>
      </c>
      <c r="B27" s="19"/>
    </row>
    <row r="28" spans="1:2" x14ac:dyDescent="0.55000000000000004">
      <c r="A28" s="18" t="str">
        <f>_xlfn.CONCAT("Table 3.1. Claims (count) by Nature (TOOCS Sub major group), 10 years to"," ",$A$5)</f>
        <v>Table 3.1. Claims (count) by Nature (TOOCS Sub major group), 10 years to 2022-23</v>
      </c>
      <c r="B28" s="19" t="s">
        <v>9</v>
      </c>
    </row>
    <row r="29" spans="1:2" x14ac:dyDescent="0.55000000000000004">
      <c r="A29" s="18" t="str">
        <f>_xlfn.CONCAT("Table 3.2. Claims (median compensation $) by Nature (TOOCS Sub major group), 10 years to"," ",$A$5)</f>
        <v>Table 3.2. Claims (median compensation $) by Nature (TOOCS Sub major group), 10 years to 2022-23</v>
      </c>
      <c r="B29" s="19" t="s">
        <v>9</v>
      </c>
    </row>
    <row r="30" spans="1:2" x14ac:dyDescent="0.55000000000000004">
      <c r="A30" s="18" t="str">
        <f>_xlfn.CONCAT("Table 3.3. Claims (median time lost weeks) by Nature (TOOCS Sub major group), 10 years to"," ",$A$5)</f>
        <v>Table 3.3. Claims (median time lost weeks) by Nature (TOOCS Sub major group), 10 years to 2022-23</v>
      </c>
      <c r="B30" s="19" t="s">
        <v>9</v>
      </c>
    </row>
    <row r="31" spans="1:2" x14ac:dyDescent="0.55000000000000004">
      <c r="A31" s="17" t="s">
        <v>12</v>
      </c>
      <c r="B31" s="19"/>
    </row>
    <row r="32" spans="1:2" x14ac:dyDescent="0.55000000000000004">
      <c r="A32" s="18" t="str">
        <f>_xlfn.CONCAT("Table 4.1. Claims (count) by Mechanism (TOOCS Major group), 10 years to"," ",$A$5)</f>
        <v>Table 4.1. Claims (count) by Mechanism (TOOCS Major group), 10 years to 2022-23</v>
      </c>
      <c r="B32" s="19" t="s">
        <v>9</v>
      </c>
    </row>
    <row r="33" spans="1:2" x14ac:dyDescent="0.55000000000000004">
      <c r="A33" s="18" t="str">
        <f>_xlfn.CONCAT("Table 4.2. Claims (median compensation $) by Mechanism (TOOCS Major group), 10 years to"," ",$A$5)</f>
        <v>Table 4.2. Claims (median compensation $) by Mechanism (TOOCS Major group), 10 years to 2022-23</v>
      </c>
      <c r="B33" s="19" t="s">
        <v>9</v>
      </c>
    </row>
    <row r="34" spans="1:2" x14ac:dyDescent="0.55000000000000004">
      <c r="A34" s="18" t="str">
        <f>_xlfn.CONCAT("Table 4.3. Claims (median time lost weeks) by Mechanism (TOOCS Major group), 10 years to"," ",$A$5)</f>
        <v>Table 4.3. Claims (median time lost weeks) by Mechanism (TOOCS Major group), 10 years to 2022-23</v>
      </c>
      <c r="B34" s="19" t="s">
        <v>9</v>
      </c>
    </row>
    <row r="35" spans="1:2" x14ac:dyDescent="0.55000000000000004">
      <c r="A35" s="17" t="s">
        <v>13</v>
      </c>
      <c r="B35" s="19"/>
    </row>
    <row r="36" spans="1:2" x14ac:dyDescent="0.55000000000000004">
      <c r="A36" s="18" t="str">
        <f>_xlfn.CONCAT("Table 5.1. Claims (count) by Bodily location (TOOCS Sub major group), 10 years to"," ",$A$5)</f>
        <v>Table 5.1. Claims (count) by Bodily location (TOOCS Sub major group), 10 years to 2022-23</v>
      </c>
      <c r="B36" s="19" t="s">
        <v>9</v>
      </c>
    </row>
    <row r="37" spans="1:2" x14ac:dyDescent="0.55000000000000004">
      <c r="A37" s="18" t="str">
        <f>_xlfn.CONCAT("Table 5.2. Claims (median compensation $) by Bodily location (TOOCS Sub major group), 10 years to"," ",$A$5)</f>
        <v>Table 5.2. Claims (median compensation $) by Bodily location (TOOCS Sub major group), 10 years to 2022-23</v>
      </c>
      <c r="B37" s="19" t="s">
        <v>9</v>
      </c>
    </row>
    <row r="38" spans="1:2" x14ac:dyDescent="0.55000000000000004">
      <c r="A38" s="18" t="str">
        <f>_xlfn.CONCAT("Table 5.3. Claims (median time lost weeks) by Bodily location (TOOCS Sub major group), 10 years to"," ",$A$5)</f>
        <v>Table 5.3. Claims (median time lost weeks) by Bodily location (TOOCS Sub major group), 10 years to 2022-23</v>
      </c>
      <c r="B38" s="19" t="s">
        <v>9</v>
      </c>
    </row>
    <row r="39" spans="1:2" x14ac:dyDescent="0.55000000000000004">
      <c r="A39" s="17" t="s">
        <v>14</v>
      </c>
      <c r="B39" s="19"/>
    </row>
    <row r="40" spans="1:2" x14ac:dyDescent="0.55000000000000004">
      <c r="A40" s="18" t="str">
        <f>_xlfn.CONCAT("Table 6.1. Claims (count) by Agency (TOOCS Sub major group), 10 years to"," ",$A$5)</f>
        <v>Table 6.1. Claims (count) by Agency (TOOCS Sub major group), 10 years to 2022-23</v>
      </c>
      <c r="B40" s="19" t="s">
        <v>9</v>
      </c>
    </row>
    <row r="41" spans="1:2" x14ac:dyDescent="0.55000000000000004">
      <c r="A41" s="18" t="str">
        <f>_xlfn.CONCAT("Table 6.2. Claims (median compensation $) by Agency (TOOCS Sub major group), 10 years to"," ",$A$5)</f>
        <v>Table 6.2. Claims (median compensation $) by Agency (TOOCS Sub major group), 10 years to 2022-23</v>
      </c>
      <c r="B41" s="19" t="s">
        <v>9</v>
      </c>
    </row>
    <row r="42" spans="1:2" x14ac:dyDescent="0.55000000000000004">
      <c r="A42" s="18" t="str">
        <f>_xlfn.CONCAT("Table 6.3. Claims (median time lost weeks) by Agency (TOOCS Sub major group), 10 years to"," ",$A$5)</f>
        <v>Table 6.3. Claims (median time lost weeks) by Agency (TOOCS Sub major group), 10 years to 2022-23</v>
      </c>
      <c r="B42" s="19" t="s">
        <v>9</v>
      </c>
    </row>
    <row r="43" spans="1:2" x14ac:dyDescent="0.55000000000000004">
      <c r="A43" s="17" t="s">
        <v>15</v>
      </c>
      <c r="B43" s="19"/>
    </row>
    <row r="44" spans="1:2" x14ac:dyDescent="0.55000000000000004">
      <c r="A44" s="18" t="str">
        <f>_xlfn.CONCAT("Table 7.1. Claims (count) by Breakdown agency (TOOCS Sub major group), 10 years to"," ",$A$5)</f>
        <v>Table 7.1. Claims (count) by Breakdown agency (TOOCS Sub major group), 10 years to 2022-23</v>
      </c>
      <c r="B44" s="19" t="s">
        <v>9</v>
      </c>
    </row>
    <row r="45" spans="1:2" x14ac:dyDescent="0.55000000000000004">
      <c r="A45" s="18" t="str">
        <f>_xlfn.CONCAT("Table 7.2. Claims (median compensation $) by Breakdown agency (TOOCS Sub major group), 10 years to"," ",$A$5)</f>
        <v>Table 7.2. Claims (median compensation $) by Breakdown agency (TOOCS Sub major group), 10 years to 2022-23</v>
      </c>
      <c r="B45" s="19" t="s">
        <v>9</v>
      </c>
    </row>
    <row r="46" spans="1:2" x14ac:dyDescent="0.55000000000000004">
      <c r="A46" s="18" t="str">
        <f>_xlfn.CONCAT("Table 7.3. Claims (median time lost weeks) by Breakdown agency (TOOCS Sub major group), 10 years to"," ",$A$5)</f>
        <v>Table 7.3. Claims (median time lost weeks) by Breakdown agency (TOOCS Sub major group), 10 years to 2022-23</v>
      </c>
      <c r="B46" s="19" t="s">
        <v>9</v>
      </c>
    </row>
    <row r="47" spans="1:2" x14ac:dyDescent="0.55000000000000004">
      <c r="A47" s="17" t="s">
        <v>16</v>
      </c>
      <c r="B47" s="19"/>
    </row>
    <row r="48" spans="1:2" x14ac:dyDescent="0.55000000000000004">
      <c r="A48" s="18" t="str">
        <f>_xlfn.CONCAT("Table 8.1. Claims (count) by Demographics (Age group and Sex), 10 years to"," ",$A$5)</f>
        <v>Table 8.1. Claims (count) by Demographics (Age group and Sex), 10 years to 2022-23</v>
      </c>
      <c r="B48" s="19" t="s">
        <v>9</v>
      </c>
    </row>
    <row r="49" spans="1:2" x14ac:dyDescent="0.55000000000000004">
      <c r="A49" s="18" t="str">
        <f>_xlfn.CONCAT("Table 8.2. Claims (frequency rate) by Demographics (Age group and Sex), 10 years to"," ",$A$5)</f>
        <v>Table 8.2. Claims (frequency rate) by Demographics (Age group and Sex), 10 years to 2022-23</v>
      </c>
      <c r="B49" s="19" t="s">
        <v>9</v>
      </c>
    </row>
    <row r="50" spans="1:2" x14ac:dyDescent="0.55000000000000004">
      <c r="A50" s="18" t="str">
        <f>_xlfn.CONCAT("Table 8.3. Claims (incidence rate) by Demographics (Age group and Sex), 10 years to"," ",$A$5)</f>
        <v>Table 8.3. Claims (incidence rate) by Demographics (Age group and Sex), 10 years to 2022-23</v>
      </c>
      <c r="B50" s="19" t="s">
        <v>9</v>
      </c>
    </row>
    <row r="51" spans="1:2" x14ac:dyDescent="0.55000000000000004">
      <c r="A51" s="18" t="str">
        <f>_xlfn.CONCAT("Table 8.4. Claims (median compensation $) by Demographics (Age group and Sex), 10 years to"," ",$A$5)</f>
        <v>Table 8.4. Claims (median compensation $) by Demographics (Age group and Sex), 10 years to 2022-23</v>
      </c>
      <c r="B51" s="19" t="s">
        <v>9</v>
      </c>
    </row>
    <row r="52" spans="1:2" x14ac:dyDescent="0.55000000000000004">
      <c r="A52" s="18" t="str">
        <f>_xlfn.CONCAT("Table 8.5. Claims (median time lost weeks) by Demographics (Age group and Sex), 10 years to"," ",$A$5)</f>
        <v>Table 8.5. Claims (median time lost weeks) by Demographics (Age group and Sex), 10 years to 2022-23</v>
      </c>
      <c r="B52" s="19" t="s">
        <v>9</v>
      </c>
    </row>
    <row r="53" spans="1:2" x14ac:dyDescent="0.55000000000000004">
      <c r="A53" s="17" t="s">
        <v>17</v>
      </c>
      <c r="B53" s="19"/>
    </row>
    <row r="54" spans="1:2" x14ac:dyDescent="0.55000000000000004">
      <c r="A54" s="18" t="str">
        <f>_xlfn.CONCAT("Table 9.1. Claims (count) by Location (Jurisdiction), 10 years to"," ",$A$5)</f>
        <v>Table 9.1. Claims (count) by Location (Jurisdiction), 10 years to 2022-23</v>
      </c>
      <c r="B54" s="19" t="s">
        <v>9</v>
      </c>
    </row>
    <row r="55" spans="1:2" x14ac:dyDescent="0.55000000000000004">
      <c r="A55" s="18" t="str">
        <f>_xlfn.CONCAT("Table 9.2. Claims (frequency rate) by Location (Jurisdiction), 10 years to"," ",$A$5)</f>
        <v>Table 9.2. Claims (frequency rate) by Location (Jurisdiction), 10 years to 2022-23</v>
      </c>
      <c r="B55" s="19" t="s">
        <v>9</v>
      </c>
    </row>
    <row r="56" spans="1:2" x14ac:dyDescent="0.55000000000000004">
      <c r="A56" s="18" t="str">
        <f>_xlfn.CONCAT("Table 9.3. Claims (incidence rate) by Location (Jurisdiction), 10 years to"," ",$A$5)</f>
        <v>Table 9.3. Claims (incidence rate) by Location (Jurisdiction), 10 years to 2022-23</v>
      </c>
      <c r="B56" s="19" t="s">
        <v>9</v>
      </c>
    </row>
    <row r="57" spans="1:2" x14ac:dyDescent="0.55000000000000004">
      <c r="A57" s="18" t="str">
        <f>_xlfn.CONCAT("Table 9.4. Claims (median compensation $) by Location (Jurisdiction), 10 years to"," ",$A$5)</f>
        <v>Table 9.4. Claims (median compensation $) by Location (Jurisdiction), 10 years to 2022-23</v>
      </c>
      <c r="B57" s="19" t="s">
        <v>9</v>
      </c>
    </row>
    <row r="58" spans="1:2" x14ac:dyDescent="0.55000000000000004">
      <c r="A58" s="18" t="str">
        <f>_xlfn.CONCAT("Table 9.5. Claims (median time lost weeks) by Location (Jurisdiction), 10 years to"," ",$A$5)</f>
        <v>Table 9.5. Claims (median time lost weeks) by Location (Jurisdiction), 10 years to 2022-23</v>
      </c>
      <c r="B58" s="19" t="s">
        <v>9</v>
      </c>
    </row>
    <row r="59" spans="1:2" x14ac:dyDescent="0.55000000000000004"/>
    <row r="60" spans="1:2" x14ac:dyDescent="0.55000000000000004"/>
    <row r="61" spans="1:2" x14ac:dyDescent="0.55000000000000004"/>
    <row r="62" spans="1:2" x14ac:dyDescent="0.55000000000000004"/>
    <row r="63" spans="1:2" x14ac:dyDescent="0.55000000000000004"/>
    <row r="64" spans="1:2" x14ac:dyDescent="0.55000000000000004"/>
    <row r="65" x14ac:dyDescent="0.55000000000000004"/>
    <row r="66" x14ac:dyDescent="0.55000000000000004"/>
    <row r="67" x14ac:dyDescent="0.55000000000000004"/>
    <row r="68" x14ac:dyDescent="0.55000000000000004"/>
    <row r="69" x14ac:dyDescent="0.55000000000000004"/>
    <row r="70" x14ac:dyDescent="0.55000000000000004"/>
    <row r="71" x14ac:dyDescent="0.55000000000000004"/>
    <row r="72" x14ac:dyDescent="0.55000000000000004"/>
    <row r="73" x14ac:dyDescent="0.55000000000000004"/>
    <row r="74" x14ac:dyDescent="0.55000000000000004"/>
    <row r="75" x14ac:dyDescent="0.55000000000000004"/>
    <row r="76" x14ac:dyDescent="0.55000000000000004"/>
    <row r="77" x14ac:dyDescent="0.55000000000000004"/>
    <row r="78" x14ac:dyDescent="0.55000000000000004"/>
    <row r="79" x14ac:dyDescent="0.55000000000000004"/>
    <row r="80" x14ac:dyDescent="0.55000000000000004"/>
    <row r="81" x14ac:dyDescent="0.55000000000000004"/>
    <row r="82" x14ac:dyDescent="0.55000000000000004"/>
    <row r="83" x14ac:dyDescent="0.55000000000000004"/>
    <row r="84" x14ac:dyDescent="0.55000000000000004"/>
    <row r="85" x14ac:dyDescent="0.55000000000000004"/>
    <row r="86" x14ac:dyDescent="0.55000000000000004"/>
    <row r="87" x14ac:dyDescent="0.55000000000000004"/>
    <row r="88" x14ac:dyDescent="0.55000000000000004"/>
    <row r="89" x14ac:dyDescent="0.55000000000000004"/>
    <row r="90" x14ac:dyDescent="0.55000000000000004"/>
    <row r="91" x14ac:dyDescent="0.55000000000000004"/>
    <row r="92" x14ac:dyDescent="0.55000000000000004"/>
    <row r="93" x14ac:dyDescent="0.55000000000000004"/>
    <row r="94" x14ac:dyDescent="0.55000000000000004"/>
    <row r="95" x14ac:dyDescent="0.55000000000000004"/>
    <row r="96" x14ac:dyDescent="0.55000000000000004"/>
    <row r="97" x14ac:dyDescent="0.55000000000000004"/>
    <row r="98" x14ac:dyDescent="0.55000000000000004"/>
    <row r="99" x14ac:dyDescent="0.55000000000000004"/>
    <row r="100" x14ac:dyDescent="0.55000000000000004"/>
  </sheetData>
  <hyperlinks>
    <hyperlink ref="B17" location="'Table 1.2'!A1" display="Link" xr:uid="{2F079C49-AD4B-44A7-8E73-8182A546DDD5}"/>
    <hyperlink ref="B18" location="'Table 1.3'!A1" display="Link" xr:uid="{DC680B45-A926-428F-B40E-960B2DBE5352}"/>
    <hyperlink ref="B19" location="'Table 1.4'!A1" display="Link" xr:uid="{44953771-C7C5-45E1-9014-FDBC38B608A7}"/>
    <hyperlink ref="B20" location="'Table 1.5'!A1" display="Link" xr:uid="{F8D959FC-9124-449D-935A-361DDA90B5DF}"/>
    <hyperlink ref="B22" location="'Table 2.1'!A1" display="Link" xr:uid="{F86A92B8-0322-479D-B09D-3048DF1DD14A}"/>
    <hyperlink ref="B23" location="'Table 2.2'!A1" display="Link" xr:uid="{86FB65D0-34F3-4AF7-BB63-5A36A6C91921}"/>
    <hyperlink ref="B24" location="'Table 2.3'!A1" display="Link" xr:uid="{66FA83A2-E9B1-4189-A9AB-8832162DC806}"/>
    <hyperlink ref="B25" location="'Table 2.4'!A1" display="Link" xr:uid="{2E5148BA-B35E-4BBA-9BF0-07AEDBCA8098}"/>
    <hyperlink ref="B26" location="'Table 2.5'!A1" display="Link" xr:uid="{23A637A4-7844-4067-B447-D05C2591D1C6}"/>
    <hyperlink ref="B28" location="'Table 3.1'!A1" display="Link" xr:uid="{C796136F-4096-4576-AB85-124AEB8F9E9E}"/>
    <hyperlink ref="B29" location="'Table 3.2'!A1" display="Link" xr:uid="{083C7915-788C-413D-80EE-5B432154D4CB}"/>
    <hyperlink ref="B30" location="'Table 3.3'!A1" display="Link" xr:uid="{AF30A650-EAFA-446F-9D4E-B7A6296B16FE}"/>
    <hyperlink ref="B32" location="'Table 4.1'!A1" display="Link" xr:uid="{8773A14A-C44C-4711-9F74-D8BA57E68E25}"/>
    <hyperlink ref="B33" location="'Table 4.2'!A1" display="Link" xr:uid="{9C28B609-531A-4D0E-A754-85267655BD97}"/>
    <hyperlink ref="B34" location="'Table 4.3'!A1" display="Link" xr:uid="{EB09950A-6F72-45C7-AD05-D228E9BEB51B}"/>
    <hyperlink ref="B36" location="'Table 5.1'!A1" display="Link" xr:uid="{CFD7D925-2264-418B-8BC5-E360035E73E4}"/>
    <hyperlink ref="B37" location="'Table 5.2'!A1" display="Link" xr:uid="{C9F30242-CCEA-44FB-AD3B-1DD42F9D3632}"/>
    <hyperlink ref="B38" location="'Table 5.3'!A1" display="Link" xr:uid="{9025F070-9757-4A78-B3C1-45A28865E6B0}"/>
    <hyperlink ref="B40" location="'Table 6.1'!A1" display="Link" xr:uid="{27CB2052-7552-45D4-993F-5ADC9A5BB556}"/>
    <hyperlink ref="B41" location="'Table 6.2'!A1" display="Link" xr:uid="{908C7F0B-2575-427B-94FD-874C901C3BBF}"/>
    <hyperlink ref="B42" location="'Table 6.3'!A1" display="Link" xr:uid="{1EE4A05B-2E00-423A-910E-A2A21A3DCD11}"/>
    <hyperlink ref="B44" location="'Table 7.1'!A1" display="Link" xr:uid="{A2D1176E-7D60-4728-8870-1B9A8EBA635C}"/>
    <hyperlink ref="B45" location="'Table 7.2'!A1" display="Link" xr:uid="{5B5FA308-F25C-4480-81E1-937BF9D19AB5}"/>
    <hyperlink ref="B46" location="'Table 7.3'!A1" display="Link" xr:uid="{B00D8B07-7D3A-4BE6-85CF-0B668373B872}"/>
    <hyperlink ref="B48" location="'Table 8.1'!A1" display="Link" xr:uid="{CAD3C82B-CAC0-457A-9271-F51749CC3B17}"/>
    <hyperlink ref="B49" location="'Table 8.2'!A1" display="Link" xr:uid="{FAFFE421-3301-4243-9639-1B17351DBCB6}"/>
    <hyperlink ref="B50" location="'Table 8.3'!A1" display="Link" xr:uid="{E535EFDB-98ED-4930-916E-77BBC7D59F6D}"/>
    <hyperlink ref="B51" location="'Table 8.4'!A1" display="Link" xr:uid="{0A5DA40B-CDA3-45FE-B6EA-CEECD5D695E6}"/>
    <hyperlink ref="B52" location="'Table 8.5'!A1" display="Link" xr:uid="{34039943-C95B-44BD-B3C3-CDBD87EA62E4}"/>
    <hyperlink ref="B54" location="'Table 9.1'!A1" display="Link" xr:uid="{9EE4E96A-6DA7-44B0-BF09-2A765DCD77BE}"/>
    <hyperlink ref="B55" location="'Table 9.2'!A1" display="Link" xr:uid="{8F2B9BBB-E087-4560-B754-B6A37337EA89}"/>
    <hyperlink ref="B56" location="'Table 9.3'!A1" display="Link" xr:uid="{594448D6-5BA1-41CB-BE68-D067261EBDE6}"/>
    <hyperlink ref="B57" location="'Table 9.4'!A1" display="Link" xr:uid="{27F13D35-41DF-4AA3-A290-062EF31894E0}"/>
    <hyperlink ref="B58" location="'Table 9.5'!A1" display="Link" xr:uid="{1A309B8B-D770-4197-95E0-805AFEE432BE}"/>
    <hyperlink ref="B16" location="'Table 1.1'!A1" display="Link" xr:uid="{BFBEA5F5-61F9-4D72-9BA3-B30A039EE063}"/>
    <hyperlink ref="A9" r:id="rId1" xr:uid="{CD881AE4-1AB8-4E95-966C-806685419CE5}"/>
    <hyperlink ref="A10" r:id="rId2" xr:uid="{EA8BFAEF-CDC8-4DF7-BB9F-B20E055BA0DE}"/>
    <hyperlink ref="A11" r:id="rId3" xr:uid="{BFDE6260-CCFD-48E6-BCD8-40FE21CAA476}"/>
    <hyperlink ref="A12" r:id="rId4" xr:uid="{9B9FAF32-D083-42DE-A379-93B29AA5AC6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2859-A3F8-435C-B252-C06951E7A79A}">
  <dimension ref="A1:K133"/>
  <sheetViews>
    <sheetView zoomScale="85" zoomScaleNormal="85" workbookViewId="0">
      <selection activeCell="B2" sqref="B2"/>
    </sheetView>
  </sheetViews>
  <sheetFormatPr defaultRowHeight="14.4" x14ac:dyDescent="0.55000000000000004"/>
  <cols>
    <col min="1" max="1" width="114.68359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page'!$A$16</f>
        <v>Table 1.1. Claims (count) by Industry (ANZSIC subdivision),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55</v>
      </c>
      <c r="B8" s="8">
        <v>3411</v>
      </c>
      <c r="C8" s="8">
        <v>3393</v>
      </c>
      <c r="D8" s="8">
        <v>3546</v>
      </c>
      <c r="E8" s="8">
        <v>3634</v>
      </c>
      <c r="F8" s="8">
        <v>3568</v>
      </c>
      <c r="G8" s="8">
        <v>3620</v>
      </c>
      <c r="H8" s="8">
        <v>3844</v>
      </c>
      <c r="I8" s="8">
        <v>4192</v>
      </c>
      <c r="J8" s="8">
        <v>3992</v>
      </c>
      <c r="K8" s="8">
        <v>3767</v>
      </c>
    </row>
    <row r="9" spans="1:11" x14ac:dyDescent="0.55000000000000004">
      <c r="A9" s="3" t="s">
        <v>74</v>
      </c>
      <c r="B9" s="8" t="s">
        <v>32</v>
      </c>
      <c r="C9" s="8" t="s">
        <v>32</v>
      </c>
      <c r="D9" s="8" t="s">
        <v>32</v>
      </c>
      <c r="E9" s="8" t="s">
        <v>32</v>
      </c>
      <c r="F9" s="8" t="s">
        <v>32</v>
      </c>
      <c r="G9" s="8" t="s">
        <v>32</v>
      </c>
      <c r="H9" s="8" t="s">
        <v>32</v>
      </c>
      <c r="I9" s="8" t="s">
        <v>32</v>
      </c>
      <c r="J9" s="8" t="s">
        <v>32</v>
      </c>
      <c r="K9" s="8" t="s">
        <v>32</v>
      </c>
    </row>
    <row r="10" spans="1:11" x14ac:dyDescent="0.55000000000000004">
      <c r="A10" s="3" t="s">
        <v>75</v>
      </c>
      <c r="B10" s="8">
        <v>2596</v>
      </c>
      <c r="C10" s="8">
        <v>2605</v>
      </c>
      <c r="D10" s="8">
        <v>2779</v>
      </c>
      <c r="E10" s="8">
        <v>2800</v>
      </c>
      <c r="F10" s="8">
        <v>2759</v>
      </c>
      <c r="G10" s="8">
        <v>2724</v>
      </c>
      <c r="H10" s="8">
        <v>2917</v>
      </c>
      <c r="I10" s="8">
        <v>3101</v>
      </c>
      <c r="J10" s="8">
        <v>2933</v>
      </c>
      <c r="K10" s="8">
        <v>2764</v>
      </c>
    </row>
    <row r="11" spans="1:11" x14ac:dyDescent="0.55000000000000004">
      <c r="A11" s="3" t="s">
        <v>76</v>
      </c>
      <c r="B11" s="8">
        <v>93</v>
      </c>
      <c r="C11" s="8">
        <v>77</v>
      </c>
      <c r="D11" s="8">
        <v>60</v>
      </c>
      <c r="E11" s="8">
        <v>78</v>
      </c>
      <c r="F11" s="8">
        <v>69</v>
      </c>
      <c r="G11" s="8">
        <v>98</v>
      </c>
      <c r="H11" s="8">
        <v>83</v>
      </c>
      <c r="I11" s="8">
        <v>102</v>
      </c>
      <c r="J11" s="8">
        <v>95</v>
      </c>
      <c r="K11" s="8">
        <v>114</v>
      </c>
    </row>
    <row r="12" spans="1:11" x14ac:dyDescent="0.55000000000000004">
      <c r="A12" s="3" t="s">
        <v>77</v>
      </c>
      <c r="B12" s="8">
        <v>121</v>
      </c>
      <c r="C12" s="8">
        <v>138</v>
      </c>
      <c r="D12" s="8">
        <v>126</v>
      </c>
      <c r="E12" s="8">
        <v>144</v>
      </c>
      <c r="F12" s="8">
        <v>147</v>
      </c>
      <c r="G12" s="8">
        <v>141</v>
      </c>
      <c r="H12" s="8">
        <v>147</v>
      </c>
      <c r="I12" s="8">
        <v>160</v>
      </c>
      <c r="J12" s="8">
        <v>153</v>
      </c>
      <c r="K12" s="8">
        <v>132</v>
      </c>
    </row>
    <row r="13" spans="1:11" x14ac:dyDescent="0.55000000000000004">
      <c r="A13" s="3" t="s">
        <v>78</v>
      </c>
      <c r="B13" s="8">
        <v>60</v>
      </c>
      <c r="C13" s="8">
        <v>45</v>
      </c>
      <c r="D13" s="8">
        <v>36</v>
      </c>
      <c r="E13" s="8">
        <v>52</v>
      </c>
      <c r="F13" s="8">
        <v>49</v>
      </c>
      <c r="G13" s="8">
        <v>44</v>
      </c>
      <c r="H13" s="8">
        <v>57</v>
      </c>
      <c r="I13" s="8">
        <v>53</v>
      </c>
      <c r="J13" s="8">
        <v>50</v>
      </c>
      <c r="K13" s="8">
        <v>60</v>
      </c>
    </row>
    <row r="14" spans="1:11" x14ac:dyDescent="0.55000000000000004">
      <c r="A14" s="3" t="s">
        <v>79</v>
      </c>
      <c r="B14" s="8">
        <v>541</v>
      </c>
      <c r="C14" s="8">
        <v>528</v>
      </c>
      <c r="D14" s="8">
        <v>545</v>
      </c>
      <c r="E14" s="8">
        <v>560</v>
      </c>
      <c r="F14" s="8">
        <v>544</v>
      </c>
      <c r="G14" s="8">
        <v>613</v>
      </c>
      <c r="H14" s="8">
        <v>640</v>
      </c>
      <c r="I14" s="8">
        <v>776</v>
      </c>
      <c r="J14" s="8">
        <v>761</v>
      </c>
      <c r="K14" s="8">
        <v>697</v>
      </c>
    </row>
    <row r="15" spans="1:11" x14ac:dyDescent="0.55000000000000004">
      <c r="A15" s="2" t="s">
        <v>56</v>
      </c>
      <c r="B15" s="8">
        <v>2861</v>
      </c>
      <c r="C15" s="8">
        <v>2232</v>
      </c>
      <c r="D15" s="8">
        <v>2173</v>
      </c>
      <c r="E15" s="8">
        <v>2161</v>
      </c>
      <c r="F15" s="8">
        <v>2343</v>
      </c>
      <c r="G15" s="8">
        <v>2647</v>
      </c>
      <c r="H15" s="8">
        <v>2662</v>
      </c>
      <c r="I15" s="8">
        <v>2940</v>
      </c>
      <c r="J15" s="8">
        <v>2887</v>
      </c>
      <c r="K15" s="8">
        <v>3105</v>
      </c>
    </row>
    <row r="16" spans="1:11" x14ac:dyDescent="0.55000000000000004">
      <c r="A16" s="3" t="s">
        <v>80</v>
      </c>
      <c r="B16" s="8" t="s">
        <v>32</v>
      </c>
      <c r="C16" s="8" t="s">
        <v>32</v>
      </c>
      <c r="D16" s="8" t="s">
        <v>32</v>
      </c>
      <c r="E16" s="8" t="s">
        <v>32</v>
      </c>
      <c r="F16" s="8" t="s">
        <v>32</v>
      </c>
      <c r="G16" s="8" t="s">
        <v>32</v>
      </c>
      <c r="H16" s="8" t="s">
        <v>32</v>
      </c>
      <c r="I16" s="8" t="s">
        <v>32</v>
      </c>
      <c r="J16" s="8" t="s">
        <v>32</v>
      </c>
      <c r="K16" s="8" t="s">
        <v>32</v>
      </c>
    </row>
    <row r="17" spans="1:11" x14ac:dyDescent="0.55000000000000004">
      <c r="A17" s="3" t="s">
        <v>81</v>
      </c>
      <c r="B17" s="8">
        <v>783</v>
      </c>
      <c r="C17" s="8">
        <v>583</v>
      </c>
      <c r="D17" s="8">
        <v>602</v>
      </c>
      <c r="E17" s="8">
        <v>590</v>
      </c>
      <c r="F17" s="8">
        <v>569</v>
      </c>
      <c r="G17" s="8">
        <v>691</v>
      </c>
      <c r="H17" s="8">
        <v>706</v>
      </c>
      <c r="I17" s="8">
        <v>708</v>
      </c>
      <c r="J17" s="8">
        <v>613</v>
      </c>
      <c r="K17" s="8">
        <v>694</v>
      </c>
    </row>
    <row r="18" spans="1:11" x14ac:dyDescent="0.55000000000000004">
      <c r="A18" s="3" t="s">
        <v>82</v>
      </c>
      <c r="B18" s="8">
        <v>58</v>
      </c>
      <c r="C18" s="8">
        <v>45</v>
      </c>
      <c r="D18" s="8">
        <v>53</v>
      </c>
      <c r="E18" s="8">
        <v>42</v>
      </c>
      <c r="F18" s="8">
        <v>57</v>
      </c>
      <c r="G18" s="8">
        <v>46</v>
      </c>
      <c r="H18" s="8">
        <v>54</v>
      </c>
      <c r="I18" s="8">
        <v>41</v>
      </c>
      <c r="J18" s="8">
        <v>45</v>
      </c>
      <c r="K18" s="8">
        <v>36</v>
      </c>
    </row>
    <row r="19" spans="1:11" x14ac:dyDescent="0.55000000000000004">
      <c r="A19" s="3" t="s">
        <v>83</v>
      </c>
      <c r="B19" s="8">
        <v>889</v>
      </c>
      <c r="C19" s="8">
        <v>812</v>
      </c>
      <c r="D19" s="8">
        <v>724</v>
      </c>
      <c r="E19" s="8">
        <v>630</v>
      </c>
      <c r="F19" s="8">
        <v>708</v>
      </c>
      <c r="G19" s="8">
        <v>790</v>
      </c>
      <c r="H19" s="8">
        <v>791</v>
      </c>
      <c r="I19" s="8">
        <v>879</v>
      </c>
      <c r="J19" s="8">
        <v>918</v>
      </c>
      <c r="K19" s="8">
        <v>1043</v>
      </c>
    </row>
    <row r="20" spans="1:11" x14ac:dyDescent="0.55000000000000004">
      <c r="A20" s="3" t="s">
        <v>84</v>
      </c>
      <c r="B20" s="8">
        <v>296</v>
      </c>
      <c r="C20" s="8">
        <v>248</v>
      </c>
      <c r="D20" s="8">
        <v>242</v>
      </c>
      <c r="E20" s="8">
        <v>243</v>
      </c>
      <c r="F20" s="8">
        <v>266</v>
      </c>
      <c r="G20" s="8">
        <v>269</v>
      </c>
      <c r="H20" s="8">
        <v>260</v>
      </c>
      <c r="I20" s="8">
        <v>279</v>
      </c>
      <c r="J20" s="8">
        <v>270</v>
      </c>
      <c r="K20" s="8">
        <v>271</v>
      </c>
    </row>
    <row r="21" spans="1:11" x14ac:dyDescent="0.55000000000000004">
      <c r="A21" s="3" t="s">
        <v>85</v>
      </c>
      <c r="B21" s="8">
        <v>835</v>
      </c>
      <c r="C21" s="8">
        <v>544</v>
      </c>
      <c r="D21" s="8">
        <v>552</v>
      </c>
      <c r="E21" s="8">
        <v>656</v>
      </c>
      <c r="F21" s="8">
        <v>743</v>
      </c>
      <c r="G21" s="8">
        <v>851</v>
      </c>
      <c r="H21" s="8">
        <v>851</v>
      </c>
      <c r="I21" s="8">
        <v>1033</v>
      </c>
      <c r="J21" s="8">
        <v>1041</v>
      </c>
      <c r="K21" s="8">
        <v>1061</v>
      </c>
    </row>
    <row r="22" spans="1:11" x14ac:dyDescent="0.55000000000000004">
      <c r="A22" s="2" t="s">
        <v>57</v>
      </c>
      <c r="B22" s="8">
        <v>13633</v>
      </c>
      <c r="C22" s="8">
        <v>13401</v>
      </c>
      <c r="D22" s="8">
        <v>12496</v>
      </c>
      <c r="E22" s="8">
        <v>12560</v>
      </c>
      <c r="F22" s="8">
        <v>12797</v>
      </c>
      <c r="G22" s="8">
        <v>13259</v>
      </c>
      <c r="H22" s="8">
        <v>13797</v>
      </c>
      <c r="I22" s="8">
        <v>14399</v>
      </c>
      <c r="J22" s="8">
        <v>14244</v>
      </c>
      <c r="K22" s="8">
        <v>13849</v>
      </c>
    </row>
    <row r="23" spans="1:11" x14ac:dyDescent="0.55000000000000004">
      <c r="A23" s="3" t="s">
        <v>86</v>
      </c>
      <c r="B23" s="8" t="s">
        <v>32</v>
      </c>
      <c r="C23" s="8" t="s">
        <v>32</v>
      </c>
      <c r="D23" s="8" t="s">
        <v>32</v>
      </c>
      <c r="E23" s="8" t="s">
        <v>32</v>
      </c>
      <c r="F23" s="8" t="s">
        <v>32</v>
      </c>
      <c r="G23" s="8" t="s">
        <v>32</v>
      </c>
      <c r="H23" s="8" t="s">
        <v>32</v>
      </c>
      <c r="I23" s="8" t="s">
        <v>32</v>
      </c>
      <c r="J23" s="8" t="s">
        <v>32</v>
      </c>
      <c r="K23" s="8" t="s">
        <v>32</v>
      </c>
    </row>
    <row r="24" spans="1:11" x14ac:dyDescent="0.55000000000000004">
      <c r="A24" s="3" t="s">
        <v>87</v>
      </c>
      <c r="B24" s="8">
        <v>3560</v>
      </c>
      <c r="C24" s="8">
        <v>3542</v>
      </c>
      <c r="D24" s="8">
        <v>3123</v>
      </c>
      <c r="E24" s="8">
        <v>3059</v>
      </c>
      <c r="F24" s="8">
        <v>3009</v>
      </c>
      <c r="G24" s="8">
        <v>3165</v>
      </c>
      <c r="H24" s="8">
        <v>3206</v>
      </c>
      <c r="I24" s="8">
        <v>3596</v>
      </c>
      <c r="J24" s="8">
        <v>3541</v>
      </c>
      <c r="K24" s="8">
        <v>3559</v>
      </c>
    </row>
    <row r="25" spans="1:11" x14ac:dyDescent="0.55000000000000004">
      <c r="A25" s="3" t="s">
        <v>88</v>
      </c>
      <c r="B25" s="8">
        <v>366</v>
      </c>
      <c r="C25" s="8">
        <v>313</v>
      </c>
      <c r="D25" s="8">
        <v>293</v>
      </c>
      <c r="E25" s="8">
        <v>267</v>
      </c>
      <c r="F25" s="8">
        <v>295</v>
      </c>
      <c r="G25" s="8">
        <v>284</v>
      </c>
      <c r="H25" s="8">
        <v>269</v>
      </c>
      <c r="I25" s="8">
        <v>306</v>
      </c>
      <c r="J25" s="8">
        <v>286</v>
      </c>
      <c r="K25" s="8">
        <v>311</v>
      </c>
    </row>
    <row r="26" spans="1:11" x14ac:dyDescent="0.55000000000000004">
      <c r="A26" s="3" t="s">
        <v>89</v>
      </c>
      <c r="B26" s="8">
        <v>237</v>
      </c>
      <c r="C26" s="8">
        <v>197</v>
      </c>
      <c r="D26" s="8">
        <v>187</v>
      </c>
      <c r="E26" s="8">
        <v>176</v>
      </c>
      <c r="F26" s="8">
        <v>196</v>
      </c>
      <c r="G26" s="8">
        <v>232</v>
      </c>
      <c r="H26" s="8">
        <v>218</v>
      </c>
      <c r="I26" s="8">
        <v>256</v>
      </c>
      <c r="J26" s="8">
        <v>224</v>
      </c>
      <c r="K26" s="8">
        <v>234</v>
      </c>
    </row>
    <row r="27" spans="1:11" x14ac:dyDescent="0.55000000000000004">
      <c r="A27" s="3" t="s">
        <v>90</v>
      </c>
      <c r="B27" s="8">
        <v>957</v>
      </c>
      <c r="C27" s="8">
        <v>1108</v>
      </c>
      <c r="D27" s="8">
        <v>1193</v>
      </c>
      <c r="E27" s="8">
        <v>1160</v>
      </c>
      <c r="F27" s="8">
        <v>1175</v>
      </c>
      <c r="G27" s="8">
        <v>1254</v>
      </c>
      <c r="H27" s="8">
        <v>1294</v>
      </c>
      <c r="I27" s="8">
        <v>1352</v>
      </c>
      <c r="J27" s="8">
        <v>1329</v>
      </c>
      <c r="K27" s="8">
        <v>1242</v>
      </c>
    </row>
    <row r="28" spans="1:11" x14ac:dyDescent="0.55000000000000004">
      <c r="A28" s="3" t="s">
        <v>91</v>
      </c>
      <c r="B28" s="8">
        <v>230</v>
      </c>
      <c r="C28" s="8">
        <v>213</v>
      </c>
      <c r="D28" s="8">
        <v>191</v>
      </c>
      <c r="E28" s="8">
        <v>188</v>
      </c>
      <c r="F28" s="8">
        <v>190</v>
      </c>
      <c r="G28" s="8">
        <v>206</v>
      </c>
      <c r="H28" s="8">
        <v>218</v>
      </c>
      <c r="I28" s="8">
        <v>171</v>
      </c>
      <c r="J28" s="8">
        <v>165</v>
      </c>
      <c r="K28" s="8">
        <v>148</v>
      </c>
    </row>
    <row r="29" spans="1:11" x14ac:dyDescent="0.55000000000000004">
      <c r="A29" s="3" t="s">
        <v>92</v>
      </c>
      <c r="B29" s="8">
        <v>270</v>
      </c>
      <c r="C29" s="8">
        <v>278</v>
      </c>
      <c r="D29" s="8">
        <v>257</v>
      </c>
      <c r="E29" s="8">
        <v>246</v>
      </c>
      <c r="F29" s="8">
        <v>246</v>
      </c>
      <c r="G29" s="8">
        <v>217</v>
      </c>
      <c r="H29" s="8">
        <v>224</v>
      </c>
      <c r="I29" s="8">
        <v>188</v>
      </c>
      <c r="J29" s="8">
        <v>175</v>
      </c>
      <c r="K29" s="8">
        <v>177</v>
      </c>
    </row>
    <row r="30" spans="1:11" x14ac:dyDescent="0.55000000000000004">
      <c r="A30" s="3" t="s">
        <v>93</v>
      </c>
      <c r="B30" s="8">
        <v>50</v>
      </c>
      <c r="C30" s="8">
        <v>36</v>
      </c>
      <c r="D30" s="8">
        <v>41</v>
      </c>
      <c r="E30" s="8">
        <v>38</v>
      </c>
      <c r="F30" s="8">
        <v>40</v>
      </c>
      <c r="G30" s="8">
        <v>43</v>
      </c>
      <c r="H30" s="8">
        <v>41</v>
      </c>
      <c r="I30" s="8">
        <v>40</v>
      </c>
      <c r="J30" s="8">
        <v>31</v>
      </c>
      <c r="K30" s="8">
        <v>32</v>
      </c>
    </row>
    <row r="31" spans="1:11" x14ac:dyDescent="0.55000000000000004">
      <c r="A31" s="3" t="s">
        <v>94</v>
      </c>
      <c r="B31" s="8">
        <v>421</v>
      </c>
      <c r="C31" s="8">
        <v>435</v>
      </c>
      <c r="D31" s="8">
        <v>405</v>
      </c>
      <c r="E31" s="8">
        <v>443</v>
      </c>
      <c r="F31" s="8">
        <v>416</v>
      </c>
      <c r="G31" s="8">
        <v>464</v>
      </c>
      <c r="H31" s="8">
        <v>535</v>
      </c>
      <c r="I31" s="8">
        <v>564</v>
      </c>
      <c r="J31" s="8">
        <v>486</v>
      </c>
      <c r="K31" s="8">
        <v>490</v>
      </c>
    </row>
    <row r="32" spans="1:11" x14ac:dyDescent="0.55000000000000004">
      <c r="A32" s="3" t="s">
        <v>95</v>
      </c>
      <c r="B32" s="8">
        <v>498</v>
      </c>
      <c r="C32" s="8">
        <v>481</v>
      </c>
      <c r="D32" s="8">
        <v>481</v>
      </c>
      <c r="E32" s="8">
        <v>448</v>
      </c>
      <c r="F32" s="8">
        <v>510</v>
      </c>
      <c r="G32" s="8">
        <v>507</v>
      </c>
      <c r="H32" s="8">
        <v>607</v>
      </c>
      <c r="I32" s="8">
        <v>605</v>
      </c>
      <c r="J32" s="8">
        <v>532</v>
      </c>
      <c r="K32" s="8">
        <v>485</v>
      </c>
    </row>
    <row r="33" spans="1:11" x14ac:dyDescent="0.55000000000000004">
      <c r="A33" s="3" t="s">
        <v>96</v>
      </c>
      <c r="B33" s="8">
        <v>821</v>
      </c>
      <c r="C33" s="8">
        <v>851</v>
      </c>
      <c r="D33" s="8">
        <v>841</v>
      </c>
      <c r="E33" s="8">
        <v>936</v>
      </c>
      <c r="F33" s="8">
        <v>851</v>
      </c>
      <c r="G33" s="8">
        <v>990</v>
      </c>
      <c r="H33" s="8">
        <v>989</v>
      </c>
      <c r="I33" s="8">
        <v>926</v>
      </c>
      <c r="J33" s="8">
        <v>1023</v>
      </c>
      <c r="K33" s="8">
        <v>922</v>
      </c>
    </row>
    <row r="34" spans="1:11" x14ac:dyDescent="0.55000000000000004">
      <c r="A34" s="3" t="s">
        <v>97</v>
      </c>
      <c r="B34" s="8">
        <v>476</v>
      </c>
      <c r="C34" s="8">
        <v>472</v>
      </c>
      <c r="D34" s="8">
        <v>371</v>
      </c>
      <c r="E34" s="8">
        <v>432</v>
      </c>
      <c r="F34" s="8">
        <v>466</v>
      </c>
      <c r="G34" s="8">
        <v>433</v>
      </c>
      <c r="H34" s="8">
        <v>491</v>
      </c>
      <c r="I34" s="8">
        <v>486</v>
      </c>
      <c r="J34" s="8">
        <v>522</v>
      </c>
      <c r="K34" s="8">
        <v>429</v>
      </c>
    </row>
    <row r="35" spans="1:11" x14ac:dyDescent="0.55000000000000004">
      <c r="A35" s="3" t="s">
        <v>98</v>
      </c>
      <c r="B35" s="8">
        <v>2271</v>
      </c>
      <c r="C35" s="8">
        <v>2204</v>
      </c>
      <c r="D35" s="8">
        <v>2090</v>
      </c>
      <c r="E35" s="8">
        <v>2216</v>
      </c>
      <c r="F35" s="8">
        <v>2433</v>
      </c>
      <c r="G35" s="8">
        <v>2358</v>
      </c>
      <c r="H35" s="8">
        <v>2540</v>
      </c>
      <c r="I35" s="8">
        <v>2544</v>
      </c>
      <c r="J35" s="8">
        <v>2567</v>
      </c>
      <c r="K35" s="8">
        <v>2467</v>
      </c>
    </row>
    <row r="36" spans="1:11" x14ac:dyDescent="0.55000000000000004">
      <c r="A36" s="3" t="s">
        <v>99</v>
      </c>
      <c r="B36" s="8">
        <v>1391</v>
      </c>
      <c r="C36" s="8">
        <v>1121</v>
      </c>
      <c r="D36" s="8">
        <v>1097</v>
      </c>
      <c r="E36" s="8">
        <v>1037</v>
      </c>
      <c r="F36" s="8">
        <v>962</v>
      </c>
      <c r="G36" s="8">
        <v>978</v>
      </c>
      <c r="H36" s="8">
        <v>982</v>
      </c>
      <c r="I36" s="8">
        <v>1034</v>
      </c>
      <c r="J36" s="8">
        <v>1061</v>
      </c>
      <c r="K36" s="8">
        <v>1144</v>
      </c>
    </row>
    <row r="37" spans="1:11" x14ac:dyDescent="0.55000000000000004">
      <c r="A37" s="3" t="s">
        <v>100</v>
      </c>
      <c r="B37" s="8">
        <v>1465</v>
      </c>
      <c r="C37" s="8">
        <v>1528</v>
      </c>
      <c r="D37" s="8">
        <v>1310</v>
      </c>
      <c r="E37" s="8">
        <v>1340</v>
      </c>
      <c r="F37" s="8">
        <v>1459</v>
      </c>
      <c r="G37" s="8">
        <v>1551</v>
      </c>
      <c r="H37" s="8">
        <v>1641</v>
      </c>
      <c r="I37" s="8">
        <v>1702</v>
      </c>
      <c r="J37" s="8">
        <v>1661</v>
      </c>
      <c r="K37" s="8">
        <v>1627</v>
      </c>
    </row>
    <row r="38" spans="1:11" x14ac:dyDescent="0.55000000000000004">
      <c r="A38" s="3" t="s">
        <v>101</v>
      </c>
      <c r="B38" s="8">
        <v>620</v>
      </c>
      <c r="C38" s="8">
        <v>622</v>
      </c>
      <c r="D38" s="8">
        <v>616</v>
      </c>
      <c r="E38" s="8">
        <v>574</v>
      </c>
      <c r="F38" s="8">
        <v>549</v>
      </c>
      <c r="G38" s="8">
        <v>577</v>
      </c>
      <c r="H38" s="8">
        <v>542</v>
      </c>
      <c r="I38" s="8">
        <v>628</v>
      </c>
      <c r="J38" s="8">
        <v>640</v>
      </c>
      <c r="K38" s="8">
        <v>582</v>
      </c>
    </row>
    <row r="39" spans="1:11" x14ac:dyDescent="0.55000000000000004">
      <c r="A39" s="2" t="s">
        <v>58</v>
      </c>
      <c r="B39" s="8">
        <v>1206</v>
      </c>
      <c r="C39" s="8">
        <v>1148</v>
      </c>
      <c r="D39" s="8">
        <v>1106</v>
      </c>
      <c r="E39" s="8">
        <v>1170</v>
      </c>
      <c r="F39" s="8">
        <v>1123</v>
      </c>
      <c r="G39" s="8">
        <v>1186</v>
      </c>
      <c r="H39" s="8">
        <v>1121</v>
      </c>
      <c r="I39" s="8">
        <v>1321</v>
      </c>
      <c r="J39" s="8">
        <v>1297</v>
      </c>
      <c r="K39" s="8">
        <v>1437</v>
      </c>
    </row>
    <row r="40" spans="1:11" x14ac:dyDescent="0.55000000000000004">
      <c r="A40" s="3" t="s">
        <v>102</v>
      </c>
      <c r="B40" s="8" t="s">
        <v>32</v>
      </c>
      <c r="C40" s="8" t="s">
        <v>32</v>
      </c>
      <c r="D40" s="8" t="s">
        <v>32</v>
      </c>
      <c r="E40" s="8" t="s">
        <v>32</v>
      </c>
      <c r="F40" s="8" t="s">
        <v>32</v>
      </c>
      <c r="G40" s="8" t="s">
        <v>32</v>
      </c>
      <c r="H40" s="8" t="s">
        <v>32</v>
      </c>
      <c r="I40" s="8" t="s">
        <v>32</v>
      </c>
      <c r="J40" s="8" t="s">
        <v>32</v>
      </c>
      <c r="K40" s="8" t="s">
        <v>32</v>
      </c>
    </row>
    <row r="41" spans="1:11" x14ac:dyDescent="0.55000000000000004">
      <c r="A41" s="3" t="s">
        <v>103</v>
      </c>
      <c r="B41" s="8">
        <v>303</v>
      </c>
      <c r="C41" s="8">
        <v>268</v>
      </c>
      <c r="D41" s="8">
        <v>250</v>
      </c>
      <c r="E41" s="8">
        <v>267</v>
      </c>
      <c r="F41" s="8">
        <v>289</v>
      </c>
      <c r="G41" s="8">
        <v>261</v>
      </c>
      <c r="H41" s="8">
        <v>243</v>
      </c>
      <c r="I41" s="8">
        <v>265</v>
      </c>
      <c r="J41" s="8">
        <v>273</v>
      </c>
      <c r="K41" s="8">
        <v>315</v>
      </c>
    </row>
    <row r="42" spans="1:11" x14ac:dyDescent="0.55000000000000004">
      <c r="A42" s="3" t="s">
        <v>104</v>
      </c>
      <c r="B42" s="8">
        <v>20</v>
      </c>
      <c r="C42" s="8">
        <v>21</v>
      </c>
      <c r="D42" s="8">
        <v>14</v>
      </c>
      <c r="E42" s="8">
        <v>23</v>
      </c>
      <c r="F42" s="8">
        <v>11</v>
      </c>
      <c r="G42" s="8">
        <v>10</v>
      </c>
      <c r="H42" s="8">
        <v>16</v>
      </c>
      <c r="I42" s="8">
        <v>29</v>
      </c>
      <c r="J42" s="8">
        <v>15</v>
      </c>
      <c r="K42" s="8">
        <v>24</v>
      </c>
    </row>
    <row r="43" spans="1:11" x14ac:dyDescent="0.55000000000000004">
      <c r="A43" s="3" t="s">
        <v>105</v>
      </c>
      <c r="B43" s="8">
        <v>167</v>
      </c>
      <c r="C43" s="8">
        <v>150</v>
      </c>
      <c r="D43" s="8">
        <v>163</v>
      </c>
      <c r="E43" s="8">
        <v>164</v>
      </c>
      <c r="F43" s="8">
        <v>134</v>
      </c>
      <c r="G43" s="8">
        <v>168</v>
      </c>
      <c r="H43" s="8">
        <v>112</v>
      </c>
      <c r="I43" s="8">
        <v>136</v>
      </c>
      <c r="J43" s="8">
        <v>130</v>
      </c>
      <c r="K43" s="8">
        <v>164</v>
      </c>
    </row>
    <row r="44" spans="1:11" x14ac:dyDescent="0.55000000000000004">
      <c r="A44" s="3" t="s">
        <v>106</v>
      </c>
      <c r="B44" s="8">
        <v>716</v>
      </c>
      <c r="C44" s="8">
        <v>709</v>
      </c>
      <c r="D44" s="8">
        <v>679</v>
      </c>
      <c r="E44" s="8">
        <v>716</v>
      </c>
      <c r="F44" s="8">
        <v>689</v>
      </c>
      <c r="G44" s="8">
        <v>747</v>
      </c>
      <c r="H44" s="8">
        <v>750</v>
      </c>
      <c r="I44" s="8">
        <v>891</v>
      </c>
      <c r="J44" s="8">
        <v>879</v>
      </c>
      <c r="K44" s="8">
        <v>934</v>
      </c>
    </row>
    <row r="45" spans="1:11" x14ac:dyDescent="0.55000000000000004">
      <c r="A45" s="2" t="s">
        <v>59</v>
      </c>
      <c r="B45" s="8">
        <v>11983</v>
      </c>
      <c r="C45" s="8">
        <v>12397</v>
      </c>
      <c r="D45" s="8">
        <v>12753</v>
      </c>
      <c r="E45" s="8">
        <v>12958</v>
      </c>
      <c r="F45" s="8">
        <v>13834</v>
      </c>
      <c r="G45" s="8">
        <v>14271</v>
      </c>
      <c r="H45" s="8">
        <v>15330</v>
      </c>
      <c r="I45" s="8">
        <v>15937</v>
      </c>
      <c r="J45" s="8">
        <v>15904</v>
      </c>
      <c r="K45" s="8">
        <v>16647</v>
      </c>
    </row>
    <row r="46" spans="1:11" x14ac:dyDescent="0.55000000000000004">
      <c r="A46" s="3" t="s">
        <v>107</v>
      </c>
      <c r="B46" s="8" t="s">
        <v>32</v>
      </c>
      <c r="C46" s="8" t="s">
        <v>32</v>
      </c>
      <c r="D46" s="8" t="s">
        <v>32</v>
      </c>
      <c r="E46" s="8" t="s">
        <v>32</v>
      </c>
      <c r="F46" s="8" t="s">
        <v>32</v>
      </c>
      <c r="G46" s="8" t="s">
        <v>32</v>
      </c>
      <c r="H46" s="8" t="s">
        <v>32</v>
      </c>
      <c r="I46" s="8" t="s">
        <v>32</v>
      </c>
      <c r="J46" s="8" t="s">
        <v>32</v>
      </c>
      <c r="K46" s="8" t="s">
        <v>32</v>
      </c>
    </row>
    <row r="47" spans="1:11" x14ac:dyDescent="0.55000000000000004">
      <c r="A47" s="3" t="s">
        <v>108</v>
      </c>
      <c r="B47" s="8">
        <v>2289</v>
      </c>
      <c r="C47" s="8">
        <v>2385</v>
      </c>
      <c r="D47" s="8">
        <v>2430</v>
      </c>
      <c r="E47" s="8">
        <v>2592</v>
      </c>
      <c r="F47" s="8">
        <v>2788</v>
      </c>
      <c r="G47" s="8">
        <v>2913</v>
      </c>
      <c r="H47" s="8">
        <v>3114</v>
      </c>
      <c r="I47" s="8">
        <v>3341</v>
      </c>
      <c r="J47" s="8">
        <v>3437</v>
      </c>
      <c r="K47" s="8">
        <v>3509</v>
      </c>
    </row>
    <row r="48" spans="1:11" x14ac:dyDescent="0.55000000000000004">
      <c r="A48" s="3" t="s">
        <v>109</v>
      </c>
      <c r="B48" s="8">
        <v>2259</v>
      </c>
      <c r="C48" s="8">
        <v>2027</v>
      </c>
      <c r="D48" s="8">
        <v>1854</v>
      </c>
      <c r="E48" s="8">
        <v>1621</v>
      </c>
      <c r="F48" s="8">
        <v>1756</v>
      </c>
      <c r="G48" s="8">
        <v>1795</v>
      </c>
      <c r="H48" s="8">
        <v>1799</v>
      </c>
      <c r="I48" s="8">
        <v>1810</v>
      </c>
      <c r="J48" s="8">
        <v>1812</v>
      </c>
      <c r="K48" s="8">
        <v>1961</v>
      </c>
    </row>
    <row r="49" spans="1:11" x14ac:dyDescent="0.55000000000000004">
      <c r="A49" s="3" t="s">
        <v>110</v>
      </c>
      <c r="B49" s="8">
        <v>7435</v>
      </c>
      <c r="C49" s="8">
        <v>7985</v>
      </c>
      <c r="D49" s="8">
        <v>8469</v>
      </c>
      <c r="E49" s="8">
        <v>8745</v>
      </c>
      <c r="F49" s="8">
        <v>9290</v>
      </c>
      <c r="G49" s="8">
        <v>9563</v>
      </c>
      <c r="H49" s="8">
        <v>10417</v>
      </c>
      <c r="I49" s="8">
        <v>10786</v>
      </c>
      <c r="J49" s="8">
        <v>10655</v>
      </c>
      <c r="K49" s="8">
        <v>11177</v>
      </c>
    </row>
    <row r="50" spans="1:11" x14ac:dyDescent="0.55000000000000004">
      <c r="A50" s="2" t="s">
        <v>60</v>
      </c>
      <c r="B50" s="8">
        <v>4501</v>
      </c>
      <c r="C50" s="8">
        <v>4519</v>
      </c>
      <c r="D50" s="8">
        <v>4362</v>
      </c>
      <c r="E50" s="8">
        <v>4260</v>
      </c>
      <c r="F50" s="8">
        <v>4600</v>
      </c>
      <c r="G50" s="8">
        <v>4895</v>
      </c>
      <c r="H50" s="8">
        <v>5026</v>
      </c>
      <c r="I50" s="8">
        <v>5226</v>
      </c>
      <c r="J50" s="8">
        <v>4774</v>
      </c>
      <c r="K50" s="8">
        <v>4961</v>
      </c>
    </row>
    <row r="51" spans="1:11" x14ac:dyDescent="0.55000000000000004">
      <c r="A51" s="3" t="s">
        <v>111</v>
      </c>
      <c r="B51" s="8" t="s">
        <v>32</v>
      </c>
      <c r="C51" s="8" t="s">
        <v>32</v>
      </c>
      <c r="D51" s="8" t="s">
        <v>32</v>
      </c>
      <c r="E51" s="8" t="s">
        <v>32</v>
      </c>
      <c r="F51" s="8" t="s">
        <v>32</v>
      </c>
      <c r="G51" s="8" t="s">
        <v>32</v>
      </c>
      <c r="H51" s="8" t="s">
        <v>32</v>
      </c>
      <c r="I51" s="8" t="s">
        <v>32</v>
      </c>
      <c r="J51" s="8" t="s">
        <v>32</v>
      </c>
      <c r="K51" s="8" t="s">
        <v>32</v>
      </c>
    </row>
    <row r="52" spans="1:11" x14ac:dyDescent="0.55000000000000004">
      <c r="A52" s="3" t="s">
        <v>112</v>
      </c>
      <c r="B52" s="8">
        <v>1044</v>
      </c>
      <c r="C52" s="8">
        <v>1082</v>
      </c>
      <c r="D52" s="8">
        <v>1078</v>
      </c>
      <c r="E52" s="8">
        <v>1176</v>
      </c>
      <c r="F52" s="8">
        <v>1246</v>
      </c>
      <c r="G52" s="8">
        <v>1261</v>
      </c>
      <c r="H52" s="8">
        <v>1472</v>
      </c>
      <c r="I52" s="8">
        <v>1402</v>
      </c>
      <c r="J52" s="8">
        <v>1157</v>
      </c>
      <c r="K52" s="8">
        <v>1284</v>
      </c>
    </row>
    <row r="53" spans="1:11" x14ac:dyDescent="0.55000000000000004">
      <c r="A53" s="3" t="s">
        <v>113</v>
      </c>
      <c r="B53" s="8">
        <v>1109</v>
      </c>
      <c r="C53" s="8">
        <v>1128</v>
      </c>
      <c r="D53" s="8">
        <v>1028</v>
      </c>
      <c r="E53" s="8">
        <v>957</v>
      </c>
      <c r="F53" s="8">
        <v>1112</v>
      </c>
      <c r="G53" s="8">
        <v>1173</v>
      </c>
      <c r="H53" s="8">
        <v>1242</v>
      </c>
      <c r="I53" s="8">
        <v>1253</v>
      </c>
      <c r="J53" s="8">
        <v>1164</v>
      </c>
      <c r="K53" s="8">
        <v>1162</v>
      </c>
    </row>
    <row r="54" spans="1:11" x14ac:dyDescent="0.55000000000000004">
      <c r="A54" s="3" t="s">
        <v>114</v>
      </c>
      <c r="B54" s="8">
        <v>421</v>
      </c>
      <c r="C54" s="8">
        <v>364</v>
      </c>
      <c r="D54" s="8">
        <v>382</v>
      </c>
      <c r="E54" s="8">
        <v>382</v>
      </c>
      <c r="F54" s="8">
        <v>369</v>
      </c>
      <c r="G54" s="8">
        <v>431</v>
      </c>
      <c r="H54" s="8">
        <v>498</v>
      </c>
      <c r="I54" s="8">
        <v>458</v>
      </c>
      <c r="J54" s="8">
        <v>423</v>
      </c>
      <c r="K54" s="8">
        <v>409</v>
      </c>
    </row>
    <row r="55" spans="1:11" x14ac:dyDescent="0.55000000000000004">
      <c r="A55" s="3" t="s">
        <v>115</v>
      </c>
      <c r="B55" s="8">
        <v>1051</v>
      </c>
      <c r="C55" s="8">
        <v>1130</v>
      </c>
      <c r="D55" s="8">
        <v>1063</v>
      </c>
      <c r="E55" s="8">
        <v>977</v>
      </c>
      <c r="F55" s="8">
        <v>1022</v>
      </c>
      <c r="G55" s="8">
        <v>1133</v>
      </c>
      <c r="H55" s="8">
        <v>1011</v>
      </c>
      <c r="I55" s="8">
        <v>1222</v>
      </c>
      <c r="J55" s="8">
        <v>1288</v>
      </c>
      <c r="K55" s="8">
        <v>1283</v>
      </c>
    </row>
    <row r="56" spans="1:11" x14ac:dyDescent="0.55000000000000004">
      <c r="A56" s="3" t="s">
        <v>116</v>
      </c>
      <c r="B56" s="8">
        <v>823</v>
      </c>
      <c r="C56" s="8">
        <v>757</v>
      </c>
      <c r="D56" s="8">
        <v>737</v>
      </c>
      <c r="E56" s="8">
        <v>699</v>
      </c>
      <c r="F56" s="8">
        <v>762</v>
      </c>
      <c r="G56" s="8">
        <v>820</v>
      </c>
      <c r="H56" s="8">
        <v>718</v>
      </c>
      <c r="I56" s="8">
        <v>808</v>
      </c>
      <c r="J56" s="8">
        <v>666</v>
      </c>
      <c r="K56" s="8">
        <v>736</v>
      </c>
    </row>
    <row r="57" spans="1:11" x14ac:dyDescent="0.55000000000000004">
      <c r="A57" s="3" t="s">
        <v>117</v>
      </c>
      <c r="B57" s="8">
        <v>53</v>
      </c>
      <c r="C57" s="8">
        <v>58</v>
      </c>
      <c r="D57" s="8">
        <v>74</v>
      </c>
      <c r="E57" s="8">
        <v>69</v>
      </c>
      <c r="F57" s="8">
        <v>89</v>
      </c>
      <c r="G57" s="8">
        <v>77</v>
      </c>
      <c r="H57" s="8">
        <v>85</v>
      </c>
      <c r="I57" s="8">
        <v>83</v>
      </c>
      <c r="J57" s="8">
        <v>76</v>
      </c>
      <c r="K57" s="8">
        <v>87</v>
      </c>
    </row>
    <row r="58" spans="1:11" x14ac:dyDescent="0.55000000000000004">
      <c r="A58" s="2" t="s">
        <v>61</v>
      </c>
      <c r="B58" s="8">
        <v>8436</v>
      </c>
      <c r="C58" s="8">
        <v>8319</v>
      </c>
      <c r="D58" s="8">
        <v>8277</v>
      </c>
      <c r="E58" s="8">
        <v>7965</v>
      </c>
      <c r="F58" s="8">
        <v>7988</v>
      </c>
      <c r="G58" s="8">
        <v>8348</v>
      </c>
      <c r="H58" s="8">
        <v>8456</v>
      </c>
      <c r="I58" s="8">
        <v>8894</v>
      </c>
      <c r="J58" s="8">
        <v>9405</v>
      </c>
      <c r="K58" s="8">
        <v>9509</v>
      </c>
    </row>
    <row r="59" spans="1:11" x14ac:dyDescent="0.55000000000000004">
      <c r="A59" s="3" t="s">
        <v>118</v>
      </c>
      <c r="B59" s="8" t="s">
        <v>32</v>
      </c>
      <c r="C59" s="8" t="s">
        <v>32</v>
      </c>
      <c r="D59" s="8" t="s">
        <v>32</v>
      </c>
      <c r="E59" s="8" t="s">
        <v>32</v>
      </c>
      <c r="F59" s="8" t="s">
        <v>32</v>
      </c>
      <c r="G59" s="8" t="s">
        <v>32</v>
      </c>
      <c r="H59" s="8" t="s">
        <v>32</v>
      </c>
      <c r="I59" s="8" t="s">
        <v>32</v>
      </c>
      <c r="J59" s="8" t="s">
        <v>32</v>
      </c>
      <c r="K59" s="8" t="s">
        <v>32</v>
      </c>
    </row>
    <row r="60" spans="1:11" x14ac:dyDescent="0.55000000000000004">
      <c r="A60" s="3" t="s">
        <v>119</v>
      </c>
      <c r="B60" s="8">
        <v>1046</v>
      </c>
      <c r="C60" s="8">
        <v>1076</v>
      </c>
      <c r="D60" s="8">
        <v>1052</v>
      </c>
      <c r="E60" s="8">
        <v>1093</v>
      </c>
      <c r="F60" s="8">
        <v>1124</v>
      </c>
      <c r="G60" s="8">
        <v>1110</v>
      </c>
      <c r="H60" s="8">
        <v>1047</v>
      </c>
      <c r="I60" s="8">
        <v>1094</v>
      </c>
      <c r="J60" s="8">
        <v>978</v>
      </c>
      <c r="K60" s="8">
        <v>1035</v>
      </c>
    </row>
    <row r="61" spans="1:11" x14ac:dyDescent="0.55000000000000004">
      <c r="A61" s="3" t="s">
        <v>120</v>
      </c>
      <c r="B61" s="8">
        <v>232</v>
      </c>
      <c r="C61" s="8">
        <v>199</v>
      </c>
      <c r="D61" s="8">
        <v>206</v>
      </c>
      <c r="E61" s="8">
        <v>206</v>
      </c>
      <c r="F61" s="8">
        <v>236</v>
      </c>
      <c r="G61" s="8">
        <v>259</v>
      </c>
      <c r="H61" s="8">
        <v>339</v>
      </c>
      <c r="I61" s="8">
        <v>362</v>
      </c>
      <c r="J61" s="8">
        <v>291</v>
      </c>
      <c r="K61" s="8">
        <v>329</v>
      </c>
    </row>
    <row r="62" spans="1:11" x14ac:dyDescent="0.55000000000000004">
      <c r="A62" s="3" t="s">
        <v>121</v>
      </c>
      <c r="B62" s="8">
        <v>3500</v>
      </c>
      <c r="C62" s="8">
        <v>3570</v>
      </c>
      <c r="D62" s="8">
        <v>3574</v>
      </c>
      <c r="E62" s="8">
        <v>3121</v>
      </c>
      <c r="F62" s="8">
        <v>3152</v>
      </c>
      <c r="G62" s="8">
        <v>3254</v>
      </c>
      <c r="H62" s="8">
        <v>3260</v>
      </c>
      <c r="I62" s="8">
        <v>3524</v>
      </c>
      <c r="J62" s="8">
        <v>4322</v>
      </c>
      <c r="K62" s="8">
        <v>3671</v>
      </c>
    </row>
    <row r="63" spans="1:11" x14ac:dyDescent="0.55000000000000004">
      <c r="A63" s="3" t="s">
        <v>122</v>
      </c>
      <c r="B63" s="8">
        <v>3591</v>
      </c>
      <c r="C63" s="8">
        <v>3422</v>
      </c>
      <c r="D63" s="8">
        <v>3369</v>
      </c>
      <c r="E63" s="8">
        <v>3479</v>
      </c>
      <c r="F63" s="8">
        <v>3414</v>
      </c>
      <c r="G63" s="8">
        <v>3662</v>
      </c>
      <c r="H63" s="8">
        <v>3727</v>
      </c>
      <c r="I63" s="8">
        <v>3803</v>
      </c>
      <c r="J63" s="8">
        <v>3646</v>
      </c>
      <c r="K63" s="8">
        <v>4290</v>
      </c>
    </row>
    <row r="64" spans="1:11" x14ac:dyDescent="0.55000000000000004">
      <c r="A64" s="3" t="s">
        <v>123</v>
      </c>
      <c r="B64" s="8">
        <v>67</v>
      </c>
      <c r="C64" s="8">
        <v>52</v>
      </c>
      <c r="D64" s="8">
        <v>76</v>
      </c>
      <c r="E64" s="8">
        <v>66</v>
      </c>
      <c r="F64" s="8">
        <v>62</v>
      </c>
      <c r="G64" s="8">
        <v>63</v>
      </c>
      <c r="H64" s="8">
        <v>83</v>
      </c>
      <c r="I64" s="8">
        <v>111</v>
      </c>
      <c r="J64" s="8">
        <v>168</v>
      </c>
      <c r="K64" s="8">
        <v>184</v>
      </c>
    </row>
    <row r="65" spans="1:11" x14ac:dyDescent="0.55000000000000004">
      <c r="A65" s="2" t="s">
        <v>62</v>
      </c>
      <c r="B65" s="8">
        <v>6089</v>
      </c>
      <c r="C65" s="8">
        <v>6208</v>
      </c>
      <c r="D65" s="8">
        <v>6016</v>
      </c>
      <c r="E65" s="8">
        <v>5962</v>
      </c>
      <c r="F65" s="8">
        <v>5903</v>
      </c>
      <c r="G65" s="8">
        <v>6220</v>
      </c>
      <c r="H65" s="8">
        <v>6206</v>
      </c>
      <c r="I65" s="8">
        <v>6853</v>
      </c>
      <c r="J65" s="8">
        <v>7123</v>
      </c>
      <c r="K65" s="8">
        <v>7435</v>
      </c>
    </row>
    <row r="66" spans="1:11" x14ac:dyDescent="0.55000000000000004">
      <c r="A66" s="3" t="s">
        <v>124</v>
      </c>
      <c r="B66" s="8" t="s">
        <v>32</v>
      </c>
      <c r="C66" s="8" t="s">
        <v>32</v>
      </c>
      <c r="D66" s="8" t="s">
        <v>32</v>
      </c>
      <c r="E66" s="8" t="s">
        <v>32</v>
      </c>
      <c r="F66" s="8" t="s">
        <v>32</v>
      </c>
      <c r="G66" s="8" t="s">
        <v>32</v>
      </c>
      <c r="H66" s="8" t="s">
        <v>32</v>
      </c>
      <c r="I66" s="8" t="s">
        <v>32</v>
      </c>
      <c r="J66" s="8" t="s">
        <v>32</v>
      </c>
      <c r="K66" s="8" t="s">
        <v>32</v>
      </c>
    </row>
    <row r="67" spans="1:11" x14ac:dyDescent="0.55000000000000004">
      <c r="A67" s="3" t="s">
        <v>125</v>
      </c>
      <c r="B67" s="8">
        <v>1419</v>
      </c>
      <c r="C67" s="8">
        <v>1435</v>
      </c>
      <c r="D67" s="8">
        <v>1389</v>
      </c>
      <c r="E67" s="8">
        <v>1376</v>
      </c>
      <c r="F67" s="8">
        <v>1362</v>
      </c>
      <c r="G67" s="8">
        <v>1384</v>
      </c>
      <c r="H67" s="8">
        <v>1387</v>
      </c>
      <c r="I67" s="8">
        <v>1360</v>
      </c>
      <c r="J67" s="8">
        <v>1361</v>
      </c>
      <c r="K67" s="8">
        <v>1553</v>
      </c>
    </row>
    <row r="68" spans="1:11" x14ac:dyDescent="0.55000000000000004">
      <c r="A68" s="3" t="s">
        <v>126</v>
      </c>
      <c r="B68" s="8">
        <v>4670</v>
      </c>
      <c r="C68" s="8">
        <v>4773</v>
      </c>
      <c r="D68" s="8">
        <v>4627</v>
      </c>
      <c r="E68" s="8">
        <v>4586</v>
      </c>
      <c r="F68" s="8">
        <v>4541</v>
      </c>
      <c r="G68" s="8">
        <v>4836</v>
      </c>
      <c r="H68" s="8">
        <v>4819</v>
      </c>
      <c r="I68" s="8">
        <v>5493</v>
      </c>
      <c r="J68" s="8">
        <v>5762</v>
      </c>
      <c r="K68" s="8">
        <v>5882</v>
      </c>
    </row>
    <row r="69" spans="1:11" x14ac:dyDescent="0.55000000000000004">
      <c r="A69" s="2" t="s">
        <v>63</v>
      </c>
      <c r="B69" s="8">
        <v>9277</v>
      </c>
      <c r="C69" s="8">
        <v>8844</v>
      </c>
      <c r="D69" s="8">
        <v>8205</v>
      </c>
      <c r="E69" s="8">
        <v>8406</v>
      </c>
      <c r="F69" s="8">
        <v>8705</v>
      </c>
      <c r="G69" s="8">
        <v>8966</v>
      </c>
      <c r="H69" s="8">
        <v>9158</v>
      </c>
      <c r="I69" s="8">
        <v>9164</v>
      </c>
      <c r="J69" s="8">
        <v>9765</v>
      </c>
      <c r="K69" s="8">
        <v>10194</v>
      </c>
    </row>
    <row r="70" spans="1:11" x14ac:dyDescent="0.55000000000000004">
      <c r="A70" s="3" t="s">
        <v>127</v>
      </c>
      <c r="B70" s="8" t="s">
        <v>32</v>
      </c>
      <c r="C70" s="8" t="s">
        <v>32</v>
      </c>
      <c r="D70" s="8" t="s">
        <v>32</v>
      </c>
      <c r="E70" s="8" t="s">
        <v>32</v>
      </c>
      <c r="F70" s="8" t="s">
        <v>32</v>
      </c>
      <c r="G70" s="8" t="s">
        <v>32</v>
      </c>
      <c r="H70" s="8" t="s">
        <v>32</v>
      </c>
      <c r="I70" s="8" t="s">
        <v>32</v>
      </c>
      <c r="J70" s="8" t="s">
        <v>32</v>
      </c>
      <c r="K70" s="8" t="s">
        <v>32</v>
      </c>
    </row>
    <row r="71" spans="1:11" x14ac:dyDescent="0.55000000000000004">
      <c r="A71" s="3" t="s">
        <v>128</v>
      </c>
      <c r="B71" s="8">
        <v>4396</v>
      </c>
      <c r="C71" s="8">
        <v>4227</v>
      </c>
      <c r="D71" s="8">
        <v>4058</v>
      </c>
      <c r="E71" s="8">
        <v>4155</v>
      </c>
      <c r="F71" s="8">
        <v>4209</v>
      </c>
      <c r="G71" s="8">
        <v>4271</v>
      </c>
      <c r="H71" s="8">
        <v>4303</v>
      </c>
      <c r="I71" s="8">
        <v>4425</v>
      </c>
      <c r="J71" s="8">
        <v>4580</v>
      </c>
      <c r="K71" s="8">
        <v>4428</v>
      </c>
    </row>
    <row r="72" spans="1:11" x14ac:dyDescent="0.55000000000000004">
      <c r="A72" s="3" t="s">
        <v>129</v>
      </c>
      <c r="B72" s="8">
        <v>535</v>
      </c>
      <c r="C72" s="8">
        <v>448</v>
      </c>
      <c r="D72" s="8">
        <v>419</v>
      </c>
      <c r="E72" s="8">
        <v>512</v>
      </c>
      <c r="F72" s="8">
        <v>549</v>
      </c>
      <c r="G72" s="8">
        <v>562</v>
      </c>
      <c r="H72" s="8">
        <v>488</v>
      </c>
      <c r="I72" s="8">
        <v>615</v>
      </c>
      <c r="J72" s="8">
        <v>870</v>
      </c>
      <c r="K72" s="8">
        <v>969</v>
      </c>
    </row>
    <row r="73" spans="1:11" x14ac:dyDescent="0.55000000000000004">
      <c r="A73" s="3" t="s">
        <v>130</v>
      </c>
      <c r="B73" s="8">
        <v>214</v>
      </c>
      <c r="C73" s="8">
        <v>201</v>
      </c>
      <c r="D73" s="8">
        <v>152</v>
      </c>
      <c r="E73" s="8">
        <v>141</v>
      </c>
      <c r="F73" s="8">
        <v>164</v>
      </c>
      <c r="G73" s="8">
        <v>155</v>
      </c>
      <c r="H73" s="8">
        <v>173</v>
      </c>
      <c r="I73" s="8">
        <v>158</v>
      </c>
      <c r="J73" s="8">
        <v>169</v>
      </c>
      <c r="K73" s="8">
        <v>161</v>
      </c>
    </row>
    <row r="74" spans="1:11" x14ac:dyDescent="0.55000000000000004">
      <c r="A74" s="3" t="s">
        <v>131</v>
      </c>
      <c r="B74" s="8">
        <v>604</v>
      </c>
      <c r="C74" s="8">
        <v>678</v>
      </c>
      <c r="D74" s="8">
        <v>573</v>
      </c>
      <c r="E74" s="8">
        <v>557</v>
      </c>
      <c r="F74" s="8">
        <v>542</v>
      </c>
      <c r="G74" s="8">
        <v>578</v>
      </c>
      <c r="H74" s="8">
        <v>549</v>
      </c>
      <c r="I74" s="8">
        <v>207</v>
      </c>
      <c r="J74" s="8">
        <v>266</v>
      </c>
      <c r="K74" s="8">
        <v>485</v>
      </c>
    </row>
    <row r="75" spans="1:11" x14ac:dyDescent="0.55000000000000004">
      <c r="A75" s="3" t="s">
        <v>132</v>
      </c>
      <c r="B75" s="8">
        <v>443</v>
      </c>
      <c r="C75" s="8">
        <v>401</v>
      </c>
      <c r="D75" s="8">
        <v>379</v>
      </c>
      <c r="E75" s="8">
        <v>300</v>
      </c>
      <c r="F75" s="8">
        <v>352</v>
      </c>
      <c r="G75" s="8">
        <v>272</v>
      </c>
      <c r="H75" s="8">
        <v>210</v>
      </c>
      <c r="I75" s="8">
        <v>244</v>
      </c>
      <c r="J75" s="8">
        <v>205</v>
      </c>
      <c r="K75" s="8">
        <v>226</v>
      </c>
    </row>
    <row r="76" spans="1:11" x14ac:dyDescent="0.55000000000000004">
      <c r="A76" s="3" t="s">
        <v>133</v>
      </c>
      <c r="B76" s="8">
        <v>1007</v>
      </c>
      <c r="C76" s="8">
        <v>968</v>
      </c>
      <c r="D76" s="8">
        <v>967</v>
      </c>
      <c r="E76" s="8">
        <v>1017</v>
      </c>
      <c r="F76" s="8">
        <v>1031</v>
      </c>
      <c r="G76" s="8">
        <v>1164</v>
      </c>
      <c r="H76" s="8">
        <v>1283</v>
      </c>
      <c r="I76" s="8">
        <v>1465</v>
      </c>
      <c r="J76" s="8">
        <v>1487</v>
      </c>
      <c r="K76" s="8">
        <v>1392</v>
      </c>
    </row>
    <row r="77" spans="1:11" x14ac:dyDescent="0.55000000000000004">
      <c r="A77" s="3" t="s">
        <v>134</v>
      </c>
      <c r="B77" s="8">
        <v>1257</v>
      </c>
      <c r="C77" s="8">
        <v>1121</v>
      </c>
      <c r="D77" s="8">
        <v>1055</v>
      </c>
      <c r="E77" s="8">
        <v>1137</v>
      </c>
      <c r="F77" s="8">
        <v>1224</v>
      </c>
      <c r="G77" s="8">
        <v>1278</v>
      </c>
      <c r="H77" s="8">
        <v>1423</v>
      </c>
      <c r="I77" s="8">
        <v>1249</v>
      </c>
      <c r="J77" s="8">
        <v>1249</v>
      </c>
      <c r="K77" s="8">
        <v>1524</v>
      </c>
    </row>
    <row r="78" spans="1:11" x14ac:dyDescent="0.55000000000000004">
      <c r="A78" s="3" t="s">
        <v>135</v>
      </c>
      <c r="B78" s="8">
        <v>821</v>
      </c>
      <c r="C78" s="8">
        <v>800</v>
      </c>
      <c r="D78" s="8">
        <v>602</v>
      </c>
      <c r="E78" s="8">
        <v>587</v>
      </c>
      <c r="F78" s="8">
        <v>634</v>
      </c>
      <c r="G78" s="8">
        <v>686</v>
      </c>
      <c r="H78" s="8">
        <v>729</v>
      </c>
      <c r="I78" s="8">
        <v>801</v>
      </c>
      <c r="J78" s="8">
        <v>939</v>
      </c>
      <c r="K78" s="8">
        <v>1009</v>
      </c>
    </row>
    <row r="79" spans="1:11" x14ac:dyDescent="0.55000000000000004">
      <c r="A79" s="2" t="s">
        <v>64</v>
      </c>
      <c r="B79" s="8">
        <v>616</v>
      </c>
      <c r="C79" s="8">
        <v>594</v>
      </c>
      <c r="D79" s="8">
        <v>537</v>
      </c>
      <c r="E79" s="8">
        <v>545</v>
      </c>
      <c r="F79" s="8">
        <v>485</v>
      </c>
      <c r="G79" s="8">
        <v>473</v>
      </c>
      <c r="H79" s="8">
        <v>480</v>
      </c>
      <c r="I79" s="8">
        <v>577</v>
      </c>
      <c r="J79" s="8">
        <v>625</v>
      </c>
      <c r="K79" s="8">
        <v>595</v>
      </c>
    </row>
    <row r="80" spans="1:11" x14ac:dyDescent="0.55000000000000004">
      <c r="A80" s="3" t="s">
        <v>136</v>
      </c>
      <c r="B80" s="8" t="s">
        <v>32</v>
      </c>
      <c r="C80" s="8" t="s">
        <v>32</v>
      </c>
      <c r="D80" s="8" t="s">
        <v>32</v>
      </c>
      <c r="E80" s="8" t="s">
        <v>32</v>
      </c>
      <c r="F80" s="8" t="s">
        <v>32</v>
      </c>
      <c r="G80" s="8" t="s">
        <v>32</v>
      </c>
      <c r="H80" s="8" t="s">
        <v>32</v>
      </c>
      <c r="I80" s="8" t="s">
        <v>32</v>
      </c>
      <c r="J80" s="8" t="s">
        <v>32</v>
      </c>
      <c r="K80" s="8" t="s">
        <v>32</v>
      </c>
    </row>
    <row r="81" spans="1:11" x14ac:dyDescent="0.55000000000000004">
      <c r="A81" s="3" t="s">
        <v>137</v>
      </c>
      <c r="B81" s="8">
        <v>118</v>
      </c>
      <c r="C81" s="8">
        <v>121</v>
      </c>
      <c r="D81" s="8">
        <v>96</v>
      </c>
      <c r="E81" s="8">
        <v>92</v>
      </c>
      <c r="F81" s="8">
        <v>91</v>
      </c>
      <c r="G81" s="8">
        <v>64</v>
      </c>
      <c r="H81" s="8">
        <v>88</v>
      </c>
      <c r="I81" s="8">
        <v>68</v>
      </c>
      <c r="J81" s="8">
        <v>52</v>
      </c>
      <c r="K81" s="8">
        <v>60</v>
      </c>
    </row>
    <row r="82" spans="1:11" x14ac:dyDescent="0.55000000000000004">
      <c r="A82" s="3" t="s">
        <v>138</v>
      </c>
      <c r="B82" s="8">
        <v>98</v>
      </c>
      <c r="C82" s="8">
        <v>116</v>
      </c>
      <c r="D82" s="8">
        <v>114</v>
      </c>
      <c r="E82" s="8">
        <v>159</v>
      </c>
      <c r="F82" s="8">
        <v>107</v>
      </c>
      <c r="G82" s="8">
        <v>135</v>
      </c>
      <c r="H82" s="8">
        <v>125</v>
      </c>
      <c r="I82" s="8">
        <v>247</v>
      </c>
      <c r="J82" s="8">
        <v>341</v>
      </c>
      <c r="K82" s="8">
        <v>251</v>
      </c>
    </row>
    <row r="83" spans="1:11" x14ac:dyDescent="0.55000000000000004">
      <c r="A83" s="3" t="s">
        <v>139</v>
      </c>
      <c r="B83" s="8">
        <v>94</v>
      </c>
      <c r="C83" s="8">
        <v>81</v>
      </c>
      <c r="D83" s="8">
        <v>78</v>
      </c>
      <c r="E83" s="8">
        <v>62</v>
      </c>
      <c r="F83" s="8">
        <v>55</v>
      </c>
      <c r="G83" s="8">
        <v>63</v>
      </c>
      <c r="H83" s="8">
        <v>57</v>
      </c>
      <c r="I83" s="8">
        <v>66</v>
      </c>
      <c r="J83" s="8">
        <v>34</v>
      </c>
      <c r="K83" s="8">
        <v>38</v>
      </c>
    </row>
    <row r="84" spans="1:11" x14ac:dyDescent="0.55000000000000004">
      <c r="A84" s="3" t="s">
        <v>140</v>
      </c>
      <c r="B84" s="8" t="s">
        <v>32</v>
      </c>
      <c r="C84" s="8" t="s">
        <v>32</v>
      </c>
      <c r="D84" s="8" t="s">
        <v>32</v>
      </c>
      <c r="E84" s="8" t="s">
        <v>32</v>
      </c>
      <c r="F84" s="8" t="s">
        <v>32</v>
      </c>
      <c r="G84" s="8" t="s">
        <v>32</v>
      </c>
      <c r="H84" s="8">
        <v>5</v>
      </c>
      <c r="I84" s="8" t="s">
        <v>32</v>
      </c>
      <c r="J84" s="8" t="s">
        <v>32</v>
      </c>
      <c r="K84" s="8" t="s">
        <v>32</v>
      </c>
    </row>
    <row r="85" spans="1:11" x14ac:dyDescent="0.55000000000000004">
      <c r="A85" s="3" t="s">
        <v>141</v>
      </c>
      <c r="B85" s="8">
        <v>228</v>
      </c>
      <c r="C85" s="8">
        <v>212</v>
      </c>
      <c r="D85" s="8">
        <v>171</v>
      </c>
      <c r="E85" s="8">
        <v>155</v>
      </c>
      <c r="F85" s="8">
        <v>160</v>
      </c>
      <c r="G85" s="8">
        <v>142</v>
      </c>
      <c r="H85" s="8">
        <v>135</v>
      </c>
      <c r="I85" s="8">
        <v>136</v>
      </c>
      <c r="J85" s="8">
        <v>132</v>
      </c>
      <c r="K85" s="8">
        <v>133</v>
      </c>
    </row>
    <row r="86" spans="1:11" x14ac:dyDescent="0.55000000000000004">
      <c r="A86" s="3" t="s">
        <v>142</v>
      </c>
      <c r="B86" s="8">
        <v>38</v>
      </c>
      <c r="C86" s="8">
        <v>21</v>
      </c>
      <c r="D86" s="8">
        <v>33</v>
      </c>
      <c r="E86" s="8">
        <v>42</v>
      </c>
      <c r="F86" s="8">
        <v>32</v>
      </c>
      <c r="G86" s="8">
        <v>26</v>
      </c>
      <c r="H86" s="8">
        <v>42</v>
      </c>
      <c r="I86" s="8">
        <v>30</v>
      </c>
      <c r="J86" s="8">
        <v>31</v>
      </c>
      <c r="K86" s="8">
        <v>34</v>
      </c>
    </row>
    <row r="87" spans="1:11" x14ac:dyDescent="0.55000000000000004">
      <c r="A87" s="3" t="s">
        <v>143</v>
      </c>
      <c r="B87" s="8">
        <v>40</v>
      </c>
      <c r="C87" s="8">
        <v>41</v>
      </c>
      <c r="D87" s="8">
        <v>43</v>
      </c>
      <c r="E87" s="8">
        <v>33</v>
      </c>
      <c r="F87" s="8">
        <v>37</v>
      </c>
      <c r="G87" s="8">
        <v>42</v>
      </c>
      <c r="H87" s="8">
        <v>28</v>
      </c>
      <c r="I87" s="8">
        <v>29</v>
      </c>
      <c r="J87" s="8">
        <v>34</v>
      </c>
      <c r="K87" s="8">
        <v>77</v>
      </c>
    </row>
    <row r="88" spans="1:11" x14ac:dyDescent="0.55000000000000004">
      <c r="A88" s="2" t="s">
        <v>65</v>
      </c>
      <c r="B88" s="8">
        <v>731</v>
      </c>
      <c r="C88" s="8">
        <v>708</v>
      </c>
      <c r="D88" s="8">
        <v>613</v>
      </c>
      <c r="E88" s="8">
        <v>574</v>
      </c>
      <c r="F88" s="8">
        <v>678</v>
      </c>
      <c r="G88" s="8">
        <v>698</v>
      </c>
      <c r="H88" s="8">
        <v>717</v>
      </c>
      <c r="I88" s="8">
        <v>619</v>
      </c>
      <c r="J88" s="8">
        <v>519</v>
      </c>
      <c r="K88" s="8">
        <v>567</v>
      </c>
    </row>
    <row r="89" spans="1:11" x14ac:dyDescent="0.55000000000000004">
      <c r="A89" s="3" t="s">
        <v>144</v>
      </c>
      <c r="B89" s="8" t="s">
        <v>32</v>
      </c>
      <c r="C89" s="8" t="s">
        <v>32</v>
      </c>
      <c r="D89" s="8" t="s">
        <v>32</v>
      </c>
      <c r="E89" s="8" t="s">
        <v>32</v>
      </c>
      <c r="F89" s="8" t="s">
        <v>32</v>
      </c>
      <c r="G89" s="8" t="s">
        <v>32</v>
      </c>
      <c r="H89" s="8" t="s">
        <v>32</v>
      </c>
      <c r="I89" s="8" t="s">
        <v>32</v>
      </c>
      <c r="J89" s="8" t="s">
        <v>32</v>
      </c>
      <c r="K89" s="8" t="s">
        <v>32</v>
      </c>
    </row>
    <row r="90" spans="1:11" x14ac:dyDescent="0.55000000000000004">
      <c r="A90" s="3" t="s">
        <v>145</v>
      </c>
      <c r="B90" s="8">
        <v>363</v>
      </c>
      <c r="C90" s="8">
        <v>381</v>
      </c>
      <c r="D90" s="8">
        <v>282</v>
      </c>
      <c r="E90" s="8">
        <v>265</v>
      </c>
      <c r="F90" s="8">
        <v>297</v>
      </c>
      <c r="G90" s="8">
        <v>317</v>
      </c>
      <c r="H90" s="8">
        <v>302</v>
      </c>
      <c r="I90" s="8">
        <v>248</v>
      </c>
      <c r="J90" s="8">
        <v>220</v>
      </c>
      <c r="K90" s="8">
        <v>205</v>
      </c>
    </row>
    <row r="91" spans="1:11" x14ac:dyDescent="0.55000000000000004">
      <c r="A91" s="3" t="s">
        <v>146</v>
      </c>
      <c r="B91" s="8">
        <v>220</v>
      </c>
      <c r="C91" s="8">
        <v>182</v>
      </c>
      <c r="D91" s="8">
        <v>171</v>
      </c>
      <c r="E91" s="8">
        <v>188</v>
      </c>
      <c r="F91" s="8">
        <v>224</v>
      </c>
      <c r="G91" s="8">
        <v>202</v>
      </c>
      <c r="H91" s="8">
        <v>203</v>
      </c>
      <c r="I91" s="8">
        <v>208</v>
      </c>
      <c r="J91" s="8">
        <v>172</v>
      </c>
      <c r="K91" s="8">
        <v>186</v>
      </c>
    </row>
    <row r="92" spans="1:11" x14ac:dyDescent="0.55000000000000004">
      <c r="A92" s="3" t="s">
        <v>147</v>
      </c>
      <c r="B92" s="8">
        <v>148</v>
      </c>
      <c r="C92" s="8">
        <v>145</v>
      </c>
      <c r="D92" s="8">
        <v>160</v>
      </c>
      <c r="E92" s="8">
        <v>121</v>
      </c>
      <c r="F92" s="8">
        <v>157</v>
      </c>
      <c r="G92" s="8">
        <v>179</v>
      </c>
      <c r="H92" s="8">
        <v>212</v>
      </c>
      <c r="I92" s="8">
        <v>163</v>
      </c>
      <c r="J92" s="8">
        <v>127</v>
      </c>
      <c r="K92" s="8">
        <v>176</v>
      </c>
    </row>
    <row r="93" spans="1:11" x14ac:dyDescent="0.55000000000000004">
      <c r="A93" s="2" t="s">
        <v>66</v>
      </c>
      <c r="B93" s="8">
        <v>1007</v>
      </c>
      <c r="C93" s="8">
        <v>1029</v>
      </c>
      <c r="D93" s="8">
        <v>953</v>
      </c>
      <c r="E93" s="8">
        <v>968</v>
      </c>
      <c r="F93" s="8">
        <v>1039</v>
      </c>
      <c r="G93" s="8">
        <v>1073</v>
      </c>
      <c r="H93" s="8">
        <v>1128</v>
      </c>
      <c r="I93" s="8">
        <v>1113</v>
      </c>
      <c r="J93" s="8">
        <v>1204</v>
      </c>
      <c r="K93" s="8">
        <v>1317</v>
      </c>
    </row>
    <row r="94" spans="1:11" x14ac:dyDescent="0.55000000000000004">
      <c r="A94" s="3" t="s">
        <v>148</v>
      </c>
      <c r="B94" s="8" t="s">
        <v>32</v>
      </c>
      <c r="C94" s="8" t="s">
        <v>32</v>
      </c>
      <c r="D94" s="8" t="s">
        <v>32</v>
      </c>
      <c r="E94" s="8" t="s">
        <v>32</v>
      </c>
      <c r="F94" s="8" t="s">
        <v>32</v>
      </c>
      <c r="G94" s="8" t="s">
        <v>32</v>
      </c>
      <c r="H94" s="8" t="s">
        <v>32</v>
      </c>
      <c r="I94" s="8" t="s">
        <v>32</v>
      </c>
      <c r="J94" s="8" t="s">
        <v>32</v>
      </c>
      <c r="K94" s="8" t="s">
        <v>32</v>
      </c>
    </row>
    <row r="95" spans="1:11" x14ac:dyDescent="0.55000000000000004">
      <c r="A95" s="3" t="s">
        <v>149</v>
      </c>
      <c r="B95" s="8">
        <v>586</v>
      </c>
      <c r="C95" s="8">
        <v>612</v>
      </c>
      <c r="D95" s="8">
        <v>551</v>
      </c>
      <c r="E95" s="8">
        <v>539</v>
      </c>
      <c r="F95" s="8">
        <v>546</v>
      </c>
      <c r="G95" s="8">
        <v>546</v>
      </c>
      <c r="H95" s="8">
        <v>624</v>
      </c>
      <c r="I95" s="8">
        <v>605</v>
      </c>
      <c r="J95" s="8">
        <v>634</v>
      </c>
      <c r="K95" s="8">
        <v>713</v>
      </c>
    </row>
    <row r="96" spans="1:11" x14ac:dyDescent="0.55000000000000004">
      <c r="A96" s="3" t="s">
        <v>150</v>
      </c>
      <c r="B96" s="8">
        <v>421</v>
      </c>
      <c r="C96" s="8">
        <v>417</v>
      </c>
      <c r="D96" s="8">
        <v>402</v>
      </c>
      <c r="E96" s="8">
        <v>429</v>
      </c>
      <c r="F96" s="8">
        <v>493</v>
      </c>
      <c r="G96" s="8">
        <v>527</v>
      </c>
      <c r="H96" s="8">
        <v>504</v>
      </c>
      <c r="I96" s="8">
        <v>508</v>
      </c>
      <c r="J96" s="8">
        <v>570</v>
      </c>
      <c r="K96" s="8">
        <v>604</v>
      </c>
    </row>
    <row r="97" spans="1:11" x14ac:dyDescent="0.55000000000000004">
      <c r="A97" s="2" t="s">
        <v>67</v>
      </c>
      <c r="B97" s="8">
        <v>1682</v>
      </c>
      <c r="C97" s="8">
        <v>1769</v>
      </c>
      <c r="D97" s="8">
        <v>1654</v>
      </c>
      <c r="E97" s="8">
        <v>1735</v>
      </c>
      <c r="F97" s="8">
        <v>1917</v>
      </c>
      <c r="G97" s="8">
        <v>2170</v>
      </c>
      <c r="H97" s="8">
        <v>2264</v>
      </c>
      <c r="I97" s="8">
        <v>2285</v>
      </c>
      <c r="J97" s="8">
        <v>2018</v>
      </c>
      <c r="K97" s="8">
        <v>2356</v>
      </c>
    </row>
    <row r="98" spans="1:11" x14ac:dyDescent="0.55000000000000004">
      <c r="A98" s="3" t="s">
        <v>151</v>
      </c>
      <c r="B98" s="8" t="s">
        <v>32</v>
      </c>
      <c r="C98" s="8" t="s">
        <v>32</v>
      </c>
      <c r="D98" s="8" t="s">
        <v>32</v>
      </c>
      <c r="E98" s="8" t="s">
        <v>32</v>
      </c>
      <c r="F98" s="8" t="s">
        <v>32</v>
      </c>
      <c r="G98" s="8" t="s">
        <v>32</v>
      </c>
      <c r="H98" s="8" t="s">
        <v>32</v>
      </c>
      <c r="I98" s="8" t="s">
        <v>32</v>
      </c>
      <c r="J98" s="8" t="s">
        <v>32</v>
      </c>
      <c r="K98" s="8" t="s">
        <v>32</v>
      </c>
    </row>
    <row r="99" spans="1:11" x14ac:dyDescent="0.55000000000000004">
      <c r="A99" s="3" t="s">
        <v>152</v>
      </c>
      <c r="B99" s="8">
        <v>1531</v>
      </c>
      <c r="C99" s="8">
        <v>1625</v>
      </c>
      <c r="D99" s="8">
        <v>1521</v>
      </c>
      <c r="E99" s="8">
        <v>1605</v>
      </c>
      <c r="F99" s="8">
        <v>1774</v>
      </c>
      <c r="G99" s="8">
        <v>1981</v>
      </c>
      <c r="H99" s="8">
        <v>2029</v>
      </c>
      <c r="I99" s="8">
        <v>2111</v>
      </c>
      <c r="J99" s="8">
        <v>1884</v>
      </c>
      <c r="K99" s="8">
        <v>2166</v>
      </c>
    </row>
    <row r="100" spans="1:11" x14ac:dyDescent="0.55000000000000004">
      <c r="A100" s="3" t="s">
        <v>153</v>
      </c>
      <c r="B100" s="8">
        <v>151</v>
      </c>
      <c r="C100" s="8">
        <v>144</v>
      </c>
      <c r="D100" s="8">
        <v>133</v>
      </c>
      <c r="E100" s="8">
        <v>130</v>
      </c>
      <c r="F100" s="8">
        <v>143</v>
      </c>
      <c r="G100" s="8">
        <v>189</v>
      </c>
      <c r="H100" s="8">
        <v>235</v>
      </c>
      <c r="I100" s="8">
        <v>174</v>
      </c>
      <c r="J100" s="8">
        <v>134</v>
      </c>
      <c r="K100" s="8">
        <v>190</v>
      </c>
    </row>
    <row r="101" spans="1:11" x14ac:dyDescent="0.55000000000000004">
      <c r="A101" s="2" t="s">
        <v>68</v>
      </c>
      <c r="B101" s="8">
        <v>4094</v>
      </c>
      <c r="C101" s="8">
        <v>3840</v>
      </c>
      <c r="D101" s="8">
        <v>4135</v>
      </c>
      <c r="E101" s="8">
        <v>4568</v>
      </c>
      <c r="F101" s="8">
        <v>4853</v>
      </c>
      <c r="G101" s="8">
        <v>5205</v>
      </c>
      <c r="H101" s="8">
        <v>5014</v>
      </c>
      <c r="I101" s="8">
        <v>5299</v>
      </c>
      <c r="J101" s="8">
        <v>5044</v>
      </c>
      <c r="K101" s="8">
        <v>5570</v>
      </c>
    </row>
    <row r="102" spans="1:11" x14ac:dyDescent="0.55000000000000004">
      <c r="A102" s="3" t="s">
        <v>154</v>
      </c>
      <c r="B102" s="8" t="s">
        <v>32</v>
      </c>
      <c r="C102" s="8" t="s">
        <v>32</v>
      </c>
      <c r="D102" s="8" t="s">
        <v>32</v>
      </c>
      <c r="E102" s="8" t="s">
        <v>32</v>
      </c>
      <c r="F102" s="8" t="s">
        <v>32</v>
      </c>
      <c r="G102" s="8" t="s">
        <v>32</v>
      </c>
      <c r="H102" s="8" t="s">
        <v>32</v>
      </c>
      <c r="I102" s="8" t="s">
        <v>32</v>
      </c>
      <c r="J102" s="8" t="s">
        <v>32</v>
      </c>
      <c r="K102" s="8" t="s">
        <v>32</v>
      </c>
    </row>
    <row r="103" spans="1:11" x14ac:dyDescent="0.55000000000000004">
      <c r="A103" s="3" t="s">
        <v>155</v>
      </c>
      <c r="B103" s="8">
        <v>1999</v>
      </c>
      <c r="C103" s="8">
        <v>1876</v>
      </c>
      <c r="D103" s="8">
        <v>2154</v>
      </c>
      <c r="E103" s="8">
        <v>2485</v>
      </c>
      <c r="F103" s="8">
        <v>2667</v>
      </c>
      <c r="G103" s="8">
        <v>2739</v>
      </c>
      <c r="H103" s="8">
        <v>2551</v>
      </c>
      <c r="I103" s="8">
        <v>2669</v>
      </c>
      <c r="J103" s="8">
        <v>2546</v>
      </c>
      <c r="K103" s="8">
        <v>2823</v>
      </c>
    </row>
    <row r="104" spans="1:11" x14ac:dyDescent="0.55000000000000004">
      <c r="A104" s="3" t="s">
        <v>156</v>
      </c>
      <c r="B104" s="8">
        <v>2095</v>
      </c>
      <c r="C104" s="8">
        <v>1964</v>
      </c>
      <c r="D104" s="8">
        <v>1981</v>
      </c>
      <c r="E104" s="8">
        <v>2083</v>
      </c>
      <c r="F104" s="8">
        <v>2186</v>
      </c>
      <c r="G104" s="8">
        <v>2466</v>
      </c>
      <c r="H104" s="8">
        <v>2463</v>
      </c>
      <c r="I104" s="8">
        <v>2630</v>
      </c>
      <c r="J104" s="8">
        <v>2498</v>
      </c>
      <c r="K104" s="8">
        <v>2747</v>
      </c>
    </row>
    <row r="105" spans="1:11" x14ac:dyDescent="0.55000000000000004">
      <c r="A105" s="2" t="s">
        <v>69</v>
      </c>
      <c r="B105" s="8">
        <v>9570</v>
      </c>
      <c r="C105" s="8">
        <v>8566</v>
      </c>
      <c r="D105" s="8">
        <v>8018</v>
      </c>
      <c r="E105" s="8">
        <v>8024</v>
      </c>
      <c r="F105" s="8">
        <v>8210</v>
      </c>
      <c r="G105" s="8">
        <v>9120</v>
      </c>
      <c r="H105" s="8">
        <v>9773</v>
      </c>
      <c r="I105" s="8">
        <v>10807</v>
      </c>
      <c r="J105" s="8">
        <v>13307</v>
      </c>
      <c r="K105" s="8">
        <v>13590</v>
      </c>
    </row>
    <row r="106" spans="1:11" x14ac:dyDescent="0.55000000000000004">
      <c r="A106" s="3" t="s">
        <v>157</v>
      </c>
      <c r="B106" s="8" t="s">
        <v>32</v>
      </c>
      <c r="C106" s="8" t="s">
        <v>32</v>
      </c>
      <c r="D106" s="8" t="s">
        <v>32</v>
      </c>
      <c r="E106" s="8" t="s">
        <v>32</v>
      </c>
      <c r="F106" s="8" t="s">
        <v>32</v>
      </c>
      <c r="G106" s="8" t="s">
        <v>32</v>
      </c>
      <c r="H106" s="8">
        <v>5</v>
      </c>
      <c r="I106" s="8" t="s">
        <v>32</v>
      </c>
      <c r="J106" s="8" t="s">
        <v>32</v>
      </c>
      <c r="K106" s="8" t="s">
        <v>32</v>
      </c>
    </row>
    <row r="107" spans="1:11" x14ac:dyDescent="0.55000000000000004">
      <c r="A107" s="3" t="s">
        <v>158</v>
      </c>
      <c r="B107" s="8">
        <v>4342</v>
      </c>
      <c r="C107" s="8">
        <v>3689</v>
      </c>
      <c r="D107" s="8">
        <v>3253</v>
      </c>
      <c r="E107" s="8">
        <v>3106</v>
      </c>
      <c r="F107" s="8">
        <v>3084</v>
      </c>
      <c r="G107" s="8">
        <v>3073</v>
      </c>
      <c r="H107" s="8">
        <v>3356</v>
      </c>
      <c r="I107" s="8">
        <v>3733</v>
      </c>
      <c r="J107" s="8">
        <v>3773</v>
      </c>
      <c r="K107" s="8">
        <v>3547</v>
      </c>
    </row>
    <row r="108" spans="1:11" x14ac:dyDescent="0.55000000000000004">
      <c r="A108" s="3" t="s">
        <v>159</v>
      </c>
      <c r="B108" s="8">
        <v>186</v>
      </c>
      <c r="C108" s="8">
        <v>114</v>
      </c>
      <c r="D108" s="8">
        <v>69</v>
      </c>
      <c r="E108" s="8">
        <v>72</v>
      </c>
      <c r="F108" s="8">
        <v>69</v>
      </c>
      <c r="G108" s="8">
        <v>65</v>
      </c>
      <c r="H108" s="8">
        <v>75</v>
      </c>
      <c r="I108" s="8">
        <v>63</v>
      </c>
      <c r="J108" s="8">
        <v>56</v>
      </c>
      <c r="K108" s="8">
        <v>40</v>
      </c>
    </row>
    <row r="109" spans="1:11" x14ac:dyDescent="0.55000000000000004">
      <c r="A109" s="3" t="s">
        <v>160</v>
      </c>
      <c r="B109" s="8">
        <v>5041</v>
      </c>
      <c r="C109" s="8">
        <v>4762</v>
      </c>
      <c r="D109" s="8">
        <v>4694</v>
      </c>
      <c r="E109" s="8">
        <v>4843</v>
      </c>
      <c r="F109" s="8">
        <v>5053</v>
      </c>
      <c r="G109" s="8">
        <v>5979</v>
      </c>
      <c r="H109" s="8">
        <v>6337</v>
      </c>
      <c r="I109" s="8">
        <v>7009</v>
      </c>
      <c r="J109" s="8">
        <v>9474</v>
      </c>
      <c r="K109" s="8">
        <v>10001</v>
      </c>
    </row>
    <row r="110" spans="1:11" x14ac:dyDescent="0.55000000000000004">
      <c r="A110" s="2" t="s">
        <v>70</v>
      </c>
      <c r="B110" s="8">
        <v>6392</v>
      </c>
      <c r="C110" s="8">
        <v>6836</v>
      </c>
      <c r="D110" s="8">
        <v>6510</v>
      </c>
      <c r="E110" s="8">
        <v>6753</v>
      </c>
      <c r="F110" s="8">
        <v>6867</v>
      </c>
      <c r="G110" s="8">
        <v>7547</v>
      </c>
      <c r="H110" s="8">
        <v>7412</v>
      </c>
      <c r="I110" s="8">
        <v>8316</v>
      </c>
      <c r="J110" s="8">
        <v>8526</v>
      </c>
      <c r="K110" s="8">
        <v>10964</v>
      </c>
    </row>
    <row r="111" spans="1:11" x14ac:dyDescent="0.55000000000000004">
      <c r="A111" s="3" t="s">
        <v>161</v>
      </c>
      <c r="B111" s="8" t="s">
        <v>32</v>
      </c>
      <c r="C111" s="8" t="s">
        <v>32</v>
      </c>
      <c r="D111" s="8" t="s">
        <v>32</v>
      </c>
      <c r="E111" s="8" t="s">
        <v>32</v>
      </c>
      <c r="F111" s="8" t="s">
        <v>32</v>
      </c>
      <c r="G111" s="8" t="s">
        <v>32</v>
      </c>
      <c r="H111" s="8" t="s">
        <v>32</v>
      </c>
      <c r="I111" s="8" t="s">
        <v>32</v>
      </c>
      <c r="J111" s="8" t="s">
        <v>32</v>
      </c>
      <c r="K111" s="8" t="s">
        <v>32</v>
      </c>
    </row>
    <row r="112" spans="1:11" x14ac:dyDescent="0.55000000000000004">
      <c r="A112" s="3" t="s">
        <v>162</v>
      </c>
      <c r="B112" s="8">
        <v>4966</v>
      </c>
      <c r="C112" s="8">
        <v>5471</v>
      </c>
      <c r="D112" s="8">
        <v>5199</v>
      </c>
      <c r="E112" s="8">
        <v>5539</v>
      </c>
      <c r="F112" s="8">
        <v>5625</v>
      </c>
      <c r="G112" s="8">
        <v>6260</v>
      </c>
      <c r="H112" s="8">
        <v>6121</v>
      </c>
      <c r="I112" s="8">
        <v>7074</v>
      </c>
      <c r="J112" s="8">
        <v>7343</v>
      </c>
      <c r="K112" s="8">
        <v>9681</v>
      </c>
    </row>
    <row r="113" spans="1:11" x14ac:dyDescent="0.55000000000000004">
      <c r="A113" s="3" t="s">
        <v>163</v>
      </c>
      <c r="B113" s="8">
        <v>1084</v>
      </c>
      <c r="C113" s="8">
        <v>1036</v>
      </c>
      <c r="D113" s="8">
        <v>1000</v>
      </c>
      <c r="E113" s="8">
        <v>885</v>
      </c>
      <c r="F113" s="8">
        <v>888</v>
      </c>
      <c r="G113" s="8">
        <v>893</v>
      </c>
      <c r="H113" s="8">
        <v>868</v>
      </c>
      <c r="I113" s="8">
        <v>823</v>
      </c>
      <c r="J113" s="8">
        <v>783</v>
      </c>
      <c r="K113" s="8">
        <v>808</v>
      </c>
    </row>
    <row r="114" spans="1:11" x14ac:dyDescent="0.55000000000000004">
      <c r="A114" s="3" t="s">
        <v>164</v>
      </c>
      <c r="B114" s="8">
        <v>342</v>
      </c>
      <c r="C114" s="8">
        <v>329</v>
      </c>
      <c r="D114" s="8">
        <v>311</v>
      </c>
      <c r="E114" s="8">
        <v>329</v>
      </c>
      <c r="F114" s="8">
        <v>354</v>
      </c>
      <c r="G114" s="8">
        <v>394</v>
      </c>
      <c r="H114" s="8">
        <v>423</v>
      </c>
      <c r="I114" s="8">
        <v>418</v>
      </c>
      <c r="J114" s="8">
        <v>400</v>
      </c>
      <c r="K114" s="8">
        <v>475</v>
      </c>
    </row>
    <row r="115" spans="1:11" x14ac:dyDescent="0.55000000000000004">
      <c r="A115" s="2" t="s">
        <v>71</v>
      </c>
      <c r="B115" s="8">
        <v>17453</v>
      </c>
      <c r="C115" s="8">
        <v>17337</v>
      </c>
      <c r="D115" s="8">
        <v>16289</v>
      </c>
      <c r="E115" s="8">
        <v>17090</v>
      </c>
      <c r="F115" s="8">
        <v>17863</v>
      </c>
      <c r="G115" s="8">
        <v>19853</v>
      </c>
      <c r="H115" s="8">
        <v>21445</v>
      </c>
      <c r="I115" s="8">
        <v>25944</v>
      </c>
      <c r="J115" s="8">
        <v>24864</v>
      </c>
      <c r="K115" s="8">
        <v>26494</v>
      </c>
    </row>
    <row r="116" spans="1:11" x14ac:dyDescent="0.55000000000000004">
      <c r="A116" s="3" t="s">
        <v>165</v>
      </c>
      <c r="B116" s="8" t="s">
        <v>32</v>
      </c>
      <c r="C116" s="8" t="s">
        <v>32</v>
      </c>
      <c r="D116" s="8" t="s">
        <v>32</v>
      </c>
      <c r="E116" s="8" t="s">
        <v>32</v>
      </c>
      <c r="F116" s="8" t="s">
        <v>32</v>
      </c>
      <c r="G116" s="8" t="s">
        <v>32</v>
      </c>
      <c r="H116" s="8" t="s">
        <v>32</v>
      </c>
      <c r="I116" s="8" t="s">
        <v>32</v>
      </c>
      <c r="J116" s="8" t="s">
        <v>32</v>
      </c>
      <c r="K116" s="8" t="s">
        <v>32</v>
      </c>
    </row>
    <row r="117" spans="1:11" x14ac:dyDescent="0.55000000000000004">
      <c r="A117" s="3" t="s">
        <v>166</v>
      </c>
      <c r="B117" s="8">
        <v>6625</v>
      </c>
      <c r="C117" s="8">
        <v>6573</v>
      </c>
      <c r="D117" s="8">
        <v>5899</v>
      </c>
      <c r="E117" s="8">
        <v>6066</v>
      </c>
      <c r="F117" s="8">
        <v>6538</v>
      </c>
      <c r="G117" s="8">
        <v>6908</v>
      </c>
      <c r="H117" s="8">
        <v>7154</v>
      </c>
      <c r="I117" s="8">
        <v>8781</v>
      </c>
      <c r="J117" s="8">
        <v>8292</v>
      </c>
      <c r="K117" s="8">
        <v>8609</v>
      </c>
    </row>
    <row r="118" spans="1:11" x14ac:dyDescent="0.55000000000000004">
      <c r="A118" s="3" t="s">
        <v>167</v>
      </c>
      <c r="B118" s="8">
        <v>2260</v>
      </c>
      <c r="C118" s="8">
        <v>2220</v>
      </c>
      <c r="D118" s="8">
        <v>2067</v>
      </c>
      <c r="E118" s="8">
        <v>2084</v>
      </c>
      <c r="F118" s="8">
        <v>2030</v>
      </c>
      <c r="G118" s="8">
        <v>2402</v>
      </c>
      <c r="H118" s="8">
        <v>2710</v>
      </c>
      <c r="I118" s="8">
        <v>3377</v>
      </c>
      <c r="J118" s="8">
        <v>3933</v>
      </c>
      <c r="K118" s="8">
        <v>4327</v>
      </c>
    </row>
    <row r="119" spans="1:11" x14ac:dyDescent="0.55000000000000004">
      <c r="A119" s="3" t="s">
        <v>168</v>
      </c>
      <c r="B119" s="8">
        <v>5762</v>
      </c>
      <c r="C119" s="8">
        <v>5778</v>
      </c>
      <c r="D119" s="8">
        <v>5509</v>
      </c>
      <c r="E119" s="8">
        <v>5890</v>
      </c>
      <c r="F119" s="8">
        <v>6312</v>
      </c>
      <c r="G119" s="8">
        <v>6924</v>
      </c>
      <c r="H119" s="8">
        <v>7132</v>
      </c>
      <c r="I119" s="8">
        <v>8598</v>
      </c>
      <c r="J119" s="8">
        <v>7486</v>
      </c>
      <c r="K119" s="8">
        <v>8100</v>
      </c>
    </row>
    <row r="120" spans="1:11" x14ac:dyDescent="0.55000000000000004">
      <c r="A120" s="3" t="s">
        <v>169</v>
      </c>
      <c r="B120" s="8">
        <v>2806</v>
      </c>
      <c r="C120" s="8">
        <v>2765</v>
      </c>
      <c r="D120" s="8">
        <v>2814</v>
      </c>
      <c r="E120" s="8">
        <v>3050</v>
      </c>
      <c r="F120" s="8">
        <v>2983</v>
      </c>
      <c r="G120" s="8">
        <v>3618</v>
      </c>
      <c r="H120" s="8">
        <v>4449</v>
      </c>
      <c r="I120" s="8">
        <v>5188</v>
      </c>
      <c r="J120" s="8">
        <v>5151</v>
      </c>
      <c r="K120" s="8">
        <v>5458</v>
      </c>
    </row>
    <row r="121" spans="1:11" x14ac:dyDescent="0.55000000000000004">
      <c r="A121" s="2" t="s">
        <v>72</v>
      </c>
      <c r="B121" s="8">
        <v>2054</v>
      </c>
      <c r="C121" s="8">
        <v>2117</v>
      </c>
      <c r="D121" s="8">
        <v>2002</v>
      </c>
      <c r="E121" s="8">
        <v>2051</v>
      </c>
      <c r="F121" s="8">
        <v>2064</v>
      </c>
      <c r="G121" s="8">
        <v>2200</v>
      </c>
      <c r="H121" s="8">
        <v>2124</v>
      </c>
      <c r="I121" s="8">
        <v>2165</v>
      </c>
      <c r="J121" s="8">
        <v>2572</v>
      </c>
      <c r="K121" s="8">
        <v>2643</v>
      </c>
    </row>
    <row r="122" spans="1:11" x14ac:dyDescent="0.55000000000000004">
      <c r="A122" s="3" t="s">
        <v>170</v>
      </c>
      <c r="B122" s="8" t="s">
        <v>32</v>
      </c>
      <c r="C122" s="8" t="s">
        <v>32</v>
      </c>
      <c r="D122" s="8" t="s">
        <v>32</v>
      </c>
      <c r="E122" s="8" t="s">
        <v>32</v>
      </c>
      <c r="F122" s="8" t="s">
        <v>32</v>
      </c>
      <c r="G122" s="8" t="s">
        <v>32</v>
      </c>
      <c r="H122" s="8" t="s">
        <v>32</v>
      </c>
      <c r="I122" s="8" t="s">
        <v>32</v>
      </c>
      <c r="J122" s="8" t="s">
        <v>32</v>
      </c>
      <c r="K122" s="8" t="s">
        <v>32</v>
      </c>
    </row>
    <row r="123" spans="1:11" x14ac:dyDescent="0.55000000000000004">
      <c r="A123" s="3" t="s">
        <v>171</v>
      </c>
      <c r="B123" s="8">
        <v>416</v>
      </c>
      <c r="C123" s="8">
        <v>431</v>
      </c>
      <c r="D123" s="8">
        <v>451</v>
      </c>
      <c r="E123" s="8">
        <v>396</v>
      </c>
      <c r="F123" s="8">
        <v>412</v>
      </c>
      <c r="G123" s="8">
        <v>376</v>
      </c>
      <c r="H123" s="8">
        <v>421</v>
      </c>
      <c r="I123" s="8">
        <v>418</v>
      </c>
      <c r="J123" s="8">
        <v>319</v>
      </c>
      <c r="K123" s="8">
        <v>312</v>
      </c>
    </row>
    <row r="124" spans="1:11" x14ac:dyDescent="0.55000000000000004">
      <c r="A124" s="3" t="s">
        <v>172</v>
      </c>
      <c r="B124" s="8">
        <v>192</v>
      </c>
      <c r="C124" s="8">
        <v>176</v>
      </c>
      <c r="D124" s="8">
        <v>183</v>
      </c>
      <c r="E124" s="8">
        <v>194</v>
      </c>
      <c r="F124" s="8">
        <v>195</v>
      </c>
      <c r="G124" s="8">
        <v>219</v>
      </c>
      <c r="H124" s="8">
        <v>192</v>
      </c>
      <c r="I124" s="8">
        <v>149</v>
      </c>
      <c r="J124" s="8">
        <v>203</v>
      </c>
      <c r="K124" s="8">
        <v>251</v>
      </c>
    </row>
    <row r="125" spans="1:11" x14ac:dyDescent="0.55000000000000004">
      <c r="A125" s="3" t="s">
        <v>173</v>
      </c>
      <c r="B125" s="8">
        <v>1204</v>
      </c>
      <c r="C125" s="8">
        <v>1302</v>
      </c>
      <c r="D125" s="8">
        <v>1184</v>
      </c>
      <c r="E125" s="8">
        <v>1221</v>
      </c>
      <c r="F125" s="8">
        <v>1220</v>
      </c>
      <c r="G125" s="8">
        <v>1340</v>
      </c>
      <c r="H125" s="8">
        <v>1288</v>
      </c>
      <c r="I125" s="8">
        <v>1387</v>
      </c>
      <c r="J125" s="8">
        <v>1463</v>
      </c>
      <c r="K125" s="8">
        <v>1625</v>
      </c>
    </row>
    <row r="126" spans="1:11" x14ac:dyDescent="0.55000000000000004">
      <c r="A126" s="3" t="s">
        <v>174</v>
      </c>
      <c r="B126" s="8">
        <v>242</v>
      </c>
      <c r="C126" s="8">
        <v>208</v>
      </c>
      <c r="D126" s="8">
        <v>184</v>
      </c>
      <c r="E126" s="8">
        <v>240</v>
      </c>
      <c r="F126" s="8">
        <v>237</v>
      </c>
      <c r="G126" s="8">
        <v>265</v>
      </c>
      <c r="H126" s="8">
        <v>223</v>
      </c>
      <c r="I126" s="8">
        <v>211</v>
      </c>
      <c r="J126" s="8">
        <v>587</v>
      </c>
      <c r="K126" s="8">
        <v>455</v>
      </c>
    </row>
    <row r="127" spans="1:11" x14ac:dyDescent="0.55000000000000004">
      <c r="A127" s="2" t="s">
        <v>73</v>
      </c>
      <c r="B127" s="8">
        <v>3372</v>
      </c>
      <c r="C127" s="8">
        <v>3031</v>
      </c>
      <c r="D127" s="8">
        <v>2793</v>
      </c>
      <c r="E127" s="8">
        <v>2906</v>
      </c>
      <c r="F127" s="8">
        <v>2961</v>
      </c>
      <c r="G127" s="8">
        <v>3013</v>
      </c>
      <c r="H127" s="8">
        <v>3351</v>
      </c>
      <c r="I127" s="8">
        <v>3658</v>
      </c>
      <c r="J127" s="8">
        <v>3439</v>
      </c>
      <c r="K127" s="8">
        <v>3895</v>
      </c>
    </row>
    <row r="128" spans="1:11" x14ac:dyDescent="0.55000000000000004">
      <c r="A128" s="3" t="s">
        <v>175</v>
      </c>
      <c r="B128" s="8" t="s">
        <v>32</v>
      </c>
      <c r="C128" s="8" t="s">
        <v>32</v>
      </c>
      <c r="D128" s="8" t="s">
        <v>32</v>
      </c>
      <c r="E128" s="8" t="s">
        <v>32</v>
      </c>
      <c r="F128" s="8" t="s">
        <v>32</v>
      </c>
      <c r="G128" s="8" t="s">
        <v>32</v>
      </c>
      <c r="H128" s="8" t="s">
        <v>32</v>
      </c>
      <c r="I128" s="8" t="s">
        <v>32</v>
      </c>
      <c r="J128" s="8" t="s">
        <v>32</v>
      </c>
      <c r="K128" s="8" t="s">
        <v>32</v>
      </c>
    </row>
    <row r="129" spans="1:11" x14ac:dyDescent="0.55000000000000004">
      <c r="A129" s="3" t="s">
        <v>176</v>
      </c>
      <c r="B129" s="8">
        <v>1540</v>
      </c>
      <c r="C129" s="8">
        <v>1541</v>
      </c>
      <c r="D129" s="8">
        <v>1482</v>
      </c>
      <c r="E129" s="8">
        <v>1567</v>
      </c>
      <c r="F129" s="8">
        <v>1571</v>
      </c>
      <c r="G129" s="8">
        <v>1687</v>
      </c>
      <c r="H129" s="8">
        <v>1873</v>
      </c>
      <c r="I129" s="8">
        <v>2016</v>
      </c>
      <c r="J129" s="8">
        <v>1835</v>
      </c>
      <c r="K129" s="8">
        <v>1937</v>
      </c>
    </row>
    <row r="130" spans="1:11" x14ac:dyDescent="0.55000000000000004">
      <c r="A130" s="3" t="s">
        <v>177</v>
      </c>
      <c r="B130" s="8">
        <v>1798</v>
      </c>
      <c r="C130" s="8">
        <v>1450</v>
      </c>
      <c r="D130" s="8">
        <v>1273</v>
      </c>
      <c r="E130" s="8">
        <v>1300</v>
      </c>
      <c r="F130" s="8">
        <v>1357</v>
      </c>
      <c r="G130" s="8">
        <v>1293</v>
      </c>
      <c r="H130" s="8">
        <v>1448</v>
      </c>
      <c r="I130" s="8">
        <v>1600</v>
      </c>
      <c r="J130" s="8">
        <v>1571</v>
      </c>
      <c r="K130" s="8">
        <v>1931</v>
      </c>
    </row>
    <row r="131" spans="1:11" x14ac:dyDescent="0.55000000000000004">
      <c r="A131" s="3" t="s">
        <v>178</v>
      </c>
      <c r="B131" s="8">
        <v>28</v>
      </c>
      <c r="C131" s="8">
        <v>35</v>
      </c>
      <c r="D131" s="8">
        <v>37</v>
      </c>
      <c r="E131" s="8">
        <v>39</v>
      </c>
      <c r="F131" s="8">
        <v>32</v>
      </c>
      <c r="G131" s="8">
        <v>32</v>
      </c>
      <c r="H131" s="8">
        <v>28</v>
      </c>
      <c r="I131" s="8">
        <v>42</v>
      </c>
      <c r="J131" s="8">
        <v>33</v>
      </c>
      <c r="K131" s="8">
        <v>26</v>
      </c>
    </row>
    <row r="132" spans="1:11" x14ac:dyDescent="0.55000000000000004">
      <c r="A132" s="3" t="s">
        <v>179</v>
      </c>
      <c r="B132" s="8">
        <v>6</v>
      </c>
      <c r="C132" s="8">
        <v>5</v>
      </c>
      <c r="D132" s="8" t="s">
        <v>32</v>
      </c>
      <c r="E132" s="8" t="s">
        <v>32</v>
      </c>
      <c r="F132" s="8" t="s">
        <v>32</v>
      </c>
      <c r="G132" s="8" t="s">
        <v>32</v>
      </c>
      <c r="H132" s="8" t="s">
        <v>32</v>
      </c>
      <c r="I132" s="8" t="s">
        <v>32</v>
      </c>
      <c r="J132" s="8" t="s">
        <v>32</v>
      </c>
      <c r="K132" s="8" t="s">
        <v>32</v>
      </c>
    </row>
    <row r="133" spans="1:11" x14ac:dyDescent="0.55000000000000004">
      <c r="A133" s="2" t="s">
        <v>33</v>
      </c>
      <c r="B133" s="8">
        <v>109076</v>
      </c>
      <c r="C133" s="8">
        <v>106495</v>
      </c>
      <c r="D133" s="8">
        <v>102509</v>
      </c>
      <c r="E133" s="8">
        <v>104378</v>
      </c>
      <c r="F133" s="8">
        <v>107888</v>
      </c>
      <c r="G133" s="8">
        <v>114898</v>
      </c>
      <c r="H133" s="8">
        <v>119461</v>
      </c>
      <c r="I133" s="8">
        <v>129824</v>
      </c>
      <c r="J133" s="8">
        <v>131613</v>
      </c>
      <c r="K133" s="8">
        <v>139002</v>
      </c>
    </row>
  </sheetData>
  <hyperlinks>
    <hyperlink ref="A2" location="'Cover page'!A1" display="'Cover page'!A1" xr:uid="{11698C9E-B1CC-4D5C-8E3D-853F50FD105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095F-16E1-4337-B36A-5CD3FD9CDD86}">
  <dimension ref="A1:K133"/>
  <sheetViews>
    <sheetView zoomScale="85" zoomScaleNormal="85" workbookViewId="0">
      <selection activeCell="B2" sqref="B2"/>
    </sheetView>
  </sheetViews>
  <sheetFormatPr defaultRowHeight="14.4" x14ac:dyDescent="0.55000000000000004"/>
  <cols>
    <col min="1" max="1" width="114.68359375" bestFit="1" customWidth="1"/>
    <col min="2" max="2" width="7.83984375" bestFit="1" customWidth="1"/>
    <col min="3" max="10" width="7.26171875" bestFit="1" customWidth="1"/>
    <col min="11" max="11" width="8.3125" bestFit="1" customWidth="1"/>
    <col min="12" max="12" width="13.83984375" bestFit="1" customWidth="1"/>
    <col min="13" max="13" width="15.83984375" bestFit="1" customWidth="1"/>
    <col min="14" max="14" width="13.83984375" bestFit="1" customWidth="1"/>
    <col min="15" max="15" width="15.83984375" bestFit="1" customWidth="1"/>
    <col min="16" max="16" width="13.83984375" bestFit="1" customWidth="1"/>
    <col min="17" max="17" width="15.83984375" bestFit="1" customWidth="1"/>
    <col min="18" max="18" width="13.83984375" bestFit="1" customWidth="1"/>
    <col min="19" max="19" width="15.83984375" bestFit="1" customWidth="1"/>
    <col min="20" max="20" width="13.83984375" bestFit="1" customWidth="1"/>
    <col min="21" max="21" width="15.83984375" bestFit="1" customWidth="1"/>
  </cols>
  <sheetData>
    <row r="1" spans="1:11" ht="17.100000000000001" thickBot="1" x14ac:dyDescent="0.7">
      <c r="A1" s="4" t="str">
        <f>'Cover page'!$A$17</f>
        <v>Table 1.2. Claims (frequency rate) by Industry (ANZSIC subdivision), 10 years to 2022-23</v>
      </c>
      <c r="B1" s="5"/>
    </row>
    <row r="2" spans="1:11" ht="14.7" thickTop="1" x14ac:dyDescent="0.55000000000000004">
      <c r="A2" s="6"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34</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55</v>
      </c>
      <c r="B8" s="9">
        <v>8.7518779218972469</v>
      </c>
      <c r="C8" s="9">
        <v>9.7081857155425251</v>
      </c>
      <c r="D8" s="9">
        <v>9.1302183488658208</v>
      </c>
      <c r="E8" s="9">
        <v>9.3752342457835596</v>
      </c>
      <c r="F8" s="9">
        <v>8.6504613919662603</v>
      </c>
      <c r="G8" s="9">
        <v>9.3643539813029779</v>
      </c>
      <c r="H8" s="9">
        <v>9.2677075452498308</v>
      </c>
      <c r="I8" s="9">
        <v>11.10812006529785</v>
      </c>
      <c r="J8" s="9">
        <v>11.050836864148236</v>
      </c>
      <c r="K8" s="9">
        <v>11.291857638354356</v>
      </c>
    </row>
    <row r="9" spans="1:11" x14ac:dyDescent="0.55000000000000004">
      <c r="A9" s="3" t="s">
        <v>74</v>
      </c>
      <c r="B9" s="9" t="s">
        <v>32</v>
      </c>
      <c r="C9" s="9" t="s">
        <v>32</v>
      </c>
      <c r="D9" s="9" t="s">
        <v>32</v>
      </c>
      <c r="E9" s="9" t="s">
        <v>32</v>
      </c>
      <c r="F9" s="9" t="s">
        <v>32</v>
      </c>
      <c r="G9" s="9" t="s">
        <v>32</v>
      </c>
      <c r="H9" s="9" t="s">
        <v>32</v>
      </c>
      <c r="I9" s="9" t="s">
        <v>32</v>
      </c>
      <c r="J9" s="9" t="s">
        <v>32</v>
      </c>
      <c r="K9" s="9" t="s">
        <v>32</v>
      </c>
    </row>
    <row r="10" spans="1:11" x14ac:dyDescent="0.55000000000000004">
      <c r="A10" s="3" t="s">
        <v>75</v>
      </c>
      <c r="B10" s="9">
        <v>7.9291564812975608</v>
      </c>
      <c r="C10" s="9">
        <v>8.9348467847899595</v>
      </c>
      <c r="D10" s="9">
        <v>8.4243424697451079</v>
      </c>
      <c r="E10" s="9">
        <v>9.3517546261133475</v>
      </c>
      <c r="F10" s="9">
        <v>8.3587218387165336</v>
      </c>
      <c r="G10" s="9">
        <v>8.5536708131679049</v>
      </c>
      <c r="H10" s="9">
        <v>8.2802012355806642</v>
      </c>
      <c r="I10" s="9">
        <v>9.7712390246468033</v>
      </c>
      <c r="J10" s="9">
        <v>10.102991856023378</v>
      </c>
      <c r="K10" s="9">
        <v>10.512906612650452</v>
      </c>
    </row>
    <row r="11" spans="1:11" x14ac:dyDescent="0.55000000000000004">
      <c r="A11" s="3" t="s">
        <v>76</v>
      </c>
      <c r="B11" s="9">
        <v>10.150823694877111</v>
      </c>
      <c r="C11" s="9">
        <v>6.8222837989950751</v>
      </c>
      <c r="D11" s="9">
        <v>6.3218456241229708</v>
      </c>
      <c r="E11" s="9">
        <v>6.0997439255040273</v>
      </c>
      <c r="F11" s="9">
        <v>4.025484647628045</v>
      </c>
      <c r="G11" s="9">
        <v>8.8525826332851896</v>
      </c>
      <c r="H11" s="9">
        <v>7.4805954870253002</v>
      </c>
      <c r="I11" s="9">
        <v>11.272900593746551</v>
      </c>
      <c r="J11" s="9">
        <v>7.6104423498954628</v>
      </c>
      <c r="K11" s="9">
        <v>17.53673192693309</v>
      </c>
    </row>
    <row r="12" spans="1:11" x14ac:dyDescent="0.55000000000000004">
      <c r="A12" s="3" t="s">
        <v>77</v>
      </c>
      <c r="B12" s="9">
        <v>10.562015987423891</v>
      </c>
      <c r="C12" s="9">
        <v>15.197065103639895</v>
      </c>
      <c r="D12" s="9">
        <v>11.387465271517458</v>
      </c>
      <c r="E12" s="9">
        <v>8.2321630518926678</v>
      </c>
      <c r="F12" s="9">
        <v>8.6307980022788726</v>
      </c>
      <c r="G12" s="9">
        <v>11.48774591598271</v>
      </c>
      <c r="H12" s="9">
        <v>10.441027751700764</v>
      </c>
      <c r="I12" s="9">
        <v>14.674501010596201</v>
      </c>
      <c r="J12" s="9">
        <v>11.962104021407244</v>
      </c>
      <c r="K12" s="9">
        <v>14.730000703307489</v>
      </c>
    </row>
    <row r="13" spans="1:11" x14ac:dyDescent="0.55000000000000004">
      <c r="A13" s="3" t="s">
        <v>78</v>
      </c>
      <c r="B13" s="9">
        <v>15.91666452118473</v>
      </c>
      <c r="C13" s="9">
        <v>12.988424519704996</v>
      </c>
      <c r="D13" s="9">
        <v>6.5559871246413817</v>
      </c>
      <c r="E13" s="9">
        <v>5.5441263549176503</v>
      </c>
      <c r="F13" s="9">
        <v>7.0850359837125847</v>
      </c>
      <c r="G13" s="9">
        <v>5.7072037865566845</v>
      </c>
      <c r="H13" s="9">
        <v>9.6578418477819614</v>
      </c>
      <c r="I13" s="9">
        <v>6.4118549317797946</v>
      </c>
      <c r="J13" s="9">
        <v>11.163408544549245</v>
      </c>
      <c r="K13" s="9">
        <v>11.801789086885167</v>
      </c>
    </row>
    <row r="14" spans="1:11" x14ac:dyDescent="0.55000000000000004">
      <c r="A14" s="3" t="s">
        <v>79</v>
      </c>
      <c r="B14" s="9">
        <v>15.461090751998208</v>
      </c>
      <c r="C14" s="9">
        <v>17.289462830508977</v>
      </c>
      <c r="D14" s="9">
        <v>17.686083715945028</v>
      </c>
      <c r="E14" s="9">
        <v>12.371889761414982</v>
      </c>
      <c r="F14" s="9">
        <v>13.403486186858469</v>
      </c>
      <c r="G14" s="9">
        <v>16.598985475891769</v>
      </c>
      <c r="H14" s="9">
        <v>20.756169281532163</v>
      </c>
      <c r="I14" s="9">
        <v>24.622461676272387</v>
      </c>
      <c r="J14" s="9">
        <v>18.481007990721221</v>
      </c>
      <c r="K14" s="9">
        <v>13.900418551826744</v>
      </c>
    </row>
    <row r="15" spans="1:11" x14ac:dyDescent="0.55000000000000004">
      <c r="A15" s="2" t="s">
        <v>56</v>
      </c>
      <c r="B15" s="9">
        <v>4.8909508052286474</v>
      </c>
      <c r="C15" s="9">
        <v>4.5707570975273493</v>
      </c>
      <c r="D15" s="9">
        <v>4.3657444854225469</v>
      </c>
      <c r="E15" s="9">
        <v>4.5371065797338774</v>
      </c>
      <c r="F15" s="9">
        <v>4.7021493384128767</v>
      </c>
      <c r="G15" s="9">
        <v>4.9850701099818471</v>
      </c>
      <c r="H15" s="9">
        <v>5.1986956957553447</v>
      </c>
      <c r="I15" s="9">
        <v>5.1852166407775613</v>
      </c>
      <c r="J15" s="9">
        <v>6.9608911499307107</v>
      </c>
      <c r="K15" s="9">
        <v>7.0987223121702838</v>
      </c>
    </row>
    <row r="16" spans="1:11" x14ac:dyDescent="0.55000000000000004">
      <c r="A16" s="3" t="s">
        <v>80</v>
      </c>
      <c r="B16" s="9" t="s">
        <v>32</v>
      </c>
      <c r="C16" s="9" t="s">
        <v>32</v>
      </c>
      <c r="D16" s="9" t="s">
        <v>32</v>
      </c>
      <c r="E16" s="9" t="s">
        <v>32</v>
      </c>
      <c r="F16" s="9" t="s">
        <v>32</v>
      </c>
      <c r="G16" s="9" t="s">
        <v>32</v>
      </c>
      <c r="H16" s="9" t="s">
        <v>32</v>
      </c>
      <c r="I16" s="9" t="s">
        <v>32</v>
      </c>
      <c r="J16" s="9" t="s">
        <v>32</v>
      </c>
      <c r="K16" s="9" t="s">
        <v>32</v>
      </c>
    </row>
    <row r="17" spans="1:11" x14ac:dyDescent="0.55000000000000004">
      <c r="A17" s="3" t="s">
        <v>81</v>
      </c>
      <c r="B17" s="9">
        <v>6.9083279471843326</v>
      </c>
      <c r="C17" s="9">
        <v>7.0391794067948723</v>
      </c>
      <c r="D17" s="9">
        <v>6.8756407333704814</v>
      </c>
      <c r="E17" s="9">
        <v>6.4313893588728064</v>
      </c>
      <c r="F17" s="9">
        <v>5.3919508160515655</v>
      </c>
      <c r="G17" s="9">
        <v>6.4734035580335734</v>
      </c>
      <c r="H17" s="9">
        <v>7.2516096364772231</v>
      </c>
      <c r="I17" s="9">
        <v>6.6251919697944883</v>
      </c>
      <c r="J17" s="9">
        <v>10.601539507845578</v>
      </c>
      <c r="K17" s="9">
        <v>10.998489525789653</v>
      </c>
    </row>
    <row r="18" spans="1:11" x14ac:dyDescent="0.55000000000000004">
      <c r="A18" s="3" t="s">
        <v>82</v>
      </c>
      <c r="B18" s="9">
        <v>1.0775384435533553</v>
      </c>
      <c r="C18" s="9">
        <v>0.79423410998111155</v>
      </c>
      <c r="D18" s="9">
        <v>0.91562430578404941</v>
      </c>
      <c r="E18" s="9">
        <v>1.0167117830030676</v>
      </c>
      <c r="F18" s="9">
        <v>0.90528804248510764</v>
      </c>
      <c r="G18" s="9">
        <v>0.83619428573446142</v>
      </c>
      <c r="H18" s="9">
        <v>0.93839508960307338</v>
      </c>
      <c r="I18" s="9">
        <v>0.83088574283817052</v>
      </c>
      <c r="J18" s="9">
        <v>1.405195527890067</v>
      </c>
      <c r="K18" s="9">
        <v>1.0846859971249325</v>
      </c>
    </row>
    <row r="19" spans="1:11" x14ac:dyDescent="0.55000000000000004">
      <c r="A19" s="3" t="s">
        <v>83</v>
      </c>
      <c r="B19" s="9">
        <v>4.6791932433257504</v>
      </c>
      <c r="C19" s="9">
        <v>5.5109785476534006</v>
      </c>
      <c r="D19" s="9">
        <v>4.8084962979753199</v>
      </c>
      <c r="E19" s="9">
        <v>3.8048032686536799</v>
      </c>
      <c r="F19" s="9">
        <v>4.1744315253864901</v>
      </c>
      <c r="G19" s="9">
        <v>3.5657028353586866</v>
      </c>
      <c r="H19" s="9">
        <v>3.2893376484049015</v>
      </c>
      <c r="I19" s="9">
        <v>3.4242464867565534</v>
      </c>
      <c r="J19" s="9">
        <v>4.825534977647254</v>
      </c>
      <c r="K19" s="9">
        <v>5.37466563583971</v>
      </c>
    </row>
    <row r="20" spans="1:11" x14ac:dyDescent="0.55000000000000004">
      <c r="A20" s="3" t="s">
        <v>84</v>
      </c>
      <c r="B20" s="9">
        <v>10.423435780143254</v>
      </c>
      <c r="C20" s="9">
        <v>12.436192701032338</v>
      </c>
      <c r="D20" s="9">
        <v>9.3143124541015467</v>
      </c>
      <c r="E20" s="9">
        <v>13.581506512022065</v>
      </c>
      <c r="F20" s="9">
        <v>9.517816878454898</v>
      </c>
      <c r="G20" s="9">
        <v>7.4337748026709116</v>
      </c>
      <c r="H20" s="9">
        <v>10.434051977476788</v>
      </c>
      <c r="I20" s="9">
        <v>10.264106155512293</v>
      </c>
      <c r="J20" s="9">
        <v>13.706223134539025</v>
      </c>
      <c r="K20" s="9">
        <v>12.119193765595682</v>
      </c>
    </row>
    <row r="21" spans="1:11" x14ac:dyDescent="0.55000000000000004">
      <c r="A21" s="3" t="s">
        <v>85</v>
      </c>
      <c r="B21" s="9">
        <v>6.003960361364979</v>
      </c>
      <c r="C21" s="9">
        <v>5.0883163803370888</v>
      </c>
      <c r="D21" s="9">
        <v>4.2466441304669189</v>
      </c>
      <c r="E21" s="9">
        <v>5.0444949244444963</v>
      </c>
      <c r="F21" s="9">
        <v>6.2301229470253459</v>
      </c>
      <c r="G21" s="9">
        <v>7.9997570033429763</v>
      </c>
      <c r="H21" s="9">
        <v>9.3356017256365131</v>
      </c>
      <c r="I21" s="9">
        <v>8.2414666000090033</v>
      </c>
      <c r="J21" s="9">
        <v>9.1886138583022881</v>
      </c>
      <c r="K21" s="9">
        <v>8.5592034772611107</v>
      </c>
    </row>
    <row r="22" spans="1:11" x14ac:dyDescent="0.55000000000000004">
      <c r="A22" s="2" t="s">
        <v>57</v>
      </c>
      <c r="B22" s="9">
        <v>8.3548797145847171</v>
      </c>
      <c r="C22" s="9">
        <v>8.3110242134512546</v>
      </c>
      <c r="D22" s="9">
        <v>8.1734278022341016</v>
      </c>
      <c r="E22" s="9">
        <v>7.8504552815785056</v>
      </c>
      <c r="F22" s="9">
        <v>7.9870125699876962</v>
      </c>
      <c r="G22" s="9">
        <v>8.2816506874015623</v>
      </c>
      <c r="H22" s="9">
        <v>8.9328950067564836</v>
      </c>
      <c r="I22" s="9">
        <v>9.4747214764618199</v>
      </c>
      <c r="J22" s="9">
        <v>9.6847885816669326</v>
      </c>
      <c r="K22" s="9">
        <v>9.0783658700640828</v>
      </c>
    </row>
    <row r="23" spans="1:11" x14ac:dyDescent="0.55000000000000004">
      <c r="A23" s="3" t="s">
        <v>86</v>
      </c>
      <c r="B23" s="9" t="s">
        <v>32</v>
      </c>
      <c r="C23" s="9" t="s">
        <v>32</v>
      </c>
      <c r="D23" s="9" t="s">
        <v>32</v>
      </c>
      <c r="E23" s="9" t="s">
        <v>32</v>
      </c>
      <c r="F23" s="9" t="s">
        <v>32</v>
      </c>
      <c r="G23" s="9" t="s">
        <v>32</v>
      </c>
      <c r="H23" s="9" t="s">
        <v>32</v>
      </c>
      <c r="I23" s="9" t="s">
        <v>32</v>
      </c>
      <c r="J23" s="9" t="s">
        <v>32</v>
      </c>
      <c r="K23" s="9" t="s">
        <v>32</v>
      </c>
    </row>
    <row r="24" spans="1:11" x14ac:dyDescent="0.55000000000000004">
      <c r="A24" s="3" t="s">
        <v>87</v>
      </c>
      <c r="B24" s="9">
        <v>11.364530362335552</v>
      </c>
      <c r="C24" s="9">
        <v>10.72081336314155</v>
      </c>
      <c r="D24" s="9">
        <v>9.9039915845768238</v>
      </c>
      <c r="E24" s="9">
        <v>9.273744261520001</v>
      </c>
      <c r="F24" s="9">
        <v>9.0150318832137017</v>
      </c>
      <c r="G24" s="9">
        <v>9.0071254963714544</v>
      </c>
      <c r="H24" s="9">
        <v>9.4693877929235573</v>
      </c>
      <c r="I24" s="9">
        <v>11.191345469673026</v>
      </c>
      <c r="J24" s="9">
        <v>10.802299883432298</v>
      </c>
      <c r="K24" s="9">
        <v>11.398998227265732</v>
      </c>
    </row>
    <row r="25" spans="1:11" x14ac:dyDescent="0.55000000000000004">
      <c r="A25" s="3" t="s">
        <v>88</v>
      </c>
      <c r="B25" s="9">
        <v>5.9138786900362339</v>
      </c>
      <c r="C25" s="9">
        <v>5.7127500766798462</v>
      </c>
      <c r="D25" s="9">
        <v>5.0127706667152179</v>
      </c>
      <c r="E25" s="9">
        <v>4.4231714140378857</v>
      </c>
      <c r="F25" s="9">
        <v>5.4034959726753851</v>
      </c>
      <c r="G25" s="9">
        <v>4.7460831978988054</v>
      </c>
      <c r="H25" s="9">
        <v>4.600677439716816</v>
      </c>
      <c r="I25" s="9">
        <v>4.9099039381295144</v>
      </c>
      <c r="J25" s="9">
        <v>4.9160654262192729</v>
      </c>
      <c r="K25" s="9">
        <v>4.2849742246891074</v>
      </c>
    </row>
    <row r="26" spans="1:11" x14ac:dyDescent="0.55000000000000004">
      <c r="A26" s="3" t="s">
        <v>89</v>
      </c>
      <c r="B26" s="9">
        <v>4.4271263458145587</v>
      </c>
      <c r="C26" s="9">
        <v>3.8388847977850427</v>
      </c>
      <c r="D26" s="9">
        <v>3.5311901643191184</v>
      </c>
      <c r="E26" s="9">
        <v>3.9947248332243466</v>
      </c>
      <c r="F26" s="9">
        <v>3.7422336240492147</v>
      </c>
      <c r="G26" s="9">
        <v>4.7120388449343027</v>
      </c>
      <c r="H26" s="9">
        <v>5.3284891967066015</v>
      </c>
      <c r="I26" s="9">
        <v>5.4504365152102414</v>
      </c>
      <c r="J26" s="9">
        <v>5.2900195070797</v>
      </c>
      <c r="K26" s="9">
        <v>6.0707690746546774</v>
      </c>
    </row>
    <row r="27" spans="1:11" x14ac:dyDescent="0.55000000000000004">
      <c r="A27" s="3" t="s">
        <v>90</v>
      </c>
      <c r="B27" s="9">
        <v>10.995015031584199</v>
      </c>
      <c r="C27" s="9">
        <v>15.374452962506268</v>
      </c>
      <c r="D27" s="9">
        <v>17.387767997884843</v>
      </c>
      <c r="E27" s="9">
        <v>16.888502418230321</v>
      </c>
      <c r="F27" s="9">
        <v>13.571081549737176</v>
      </c>
      <c r="G27" s="9">
        <v>16.733236511809771</v>
      </c>
      <c r="H27" s="9">
        <v>17.983662234247774</v>
      </c>
      <c r="I27" s="9">
        <v>19.029492728318033</v>
      </c>
      <c r="J27" s="9">
        <v>21.412665017113635</v>
      </c>
      <c r="K27" s="9">
        <v>20.092988046199327</v>
      </c>
    </row>
    <row r="28" spans="1:11" x14ac:dyDescent="0.55000000000000004">
      <c r="A28" s="3" t="s">
        <v>91</v>
      </c>
      <c r="B28" s="9">
        <v>9.1015582720052208</v>
      </c>
      <c r="C28" s="9">
        <v>9.4807107992717814</v>
      </c>
      <c r="D28" s="9">
        <v>8.2111770039401399</v>
      </c>
      <c r="E28" s="9">
        <v>6.1136330727473682</v>
      </c>
      <c r="F28" s="9">
        <v>6.3877312467052301</v>
      </c>
      <c r="G28" s="9">
        <v>7.063100137701352</v>
      </c>
      <c r="H28" s="9">
        <v>6.4234276680234377</v>
      </c>
      <c r="I28" s="9">
        <v>4.7134010196146976</v>
      </c>
      <c r="J28" s="9">
        <v>4.7940433483863272</v>
      </c>
      <c r="K28" s="9">
        <v>5.4241665882854351</v>
      </c>
    </row>
    <row r="29" spans="1:11" x14ac:dyDescent="0.55000000000000004">
      <c r="A29" s="3" t="s">
        <v>92</v>
      </c>
      <c r="B29" s="9">
        <v>3.7848020882660527</v>
      </c>
      <c r="C29" s="9">
        <v>3.8180276882986042</v>
      </c>
      <c r="D29" s="9">
        <v>4.3905868640343204</v>
      </c>
      <c r="E29" s="9">
        <v>3.568372046590794</v>
      </c>
      <c r="F29" s="9">
        <v>3.9920151429232074</v>
      </c>
      <c r="G29" s="9">
        <v>3.8189687867915043</v>
      </c>
      <c r="H29" s="9">
        <v>3.95331502476719</v>
      </c>
      <c r="I29" s="9">
        <v>3.8071745309644096</v>
      </c>
      <c r="J29" s="9">
        <v>4.1302340446750314</v>
      </c>
      <c r="K29" s="9">
        <v>3.5297400407382327</v>
      </c>
    </row>
    <row r="30" spans="1:11" x14ac:dyDescent="0.55000000000000004">
      <c r="A30" s="3" t="s">
        <v>93</v>
      </c>
      <c r="B30" s="9">
        <v>3.5798411069838858</v>
      </c>
      <c r="C30" s="9">
        <v>1.8341123423147865</v>
      </c>
      <c r="D30" s="9">
        <v>2.9646056098682556</v>
      </c>
      <c r="E30" s="9">
        <v>3.0061346593949954</v>
      </c>
      <c r="F30" s="9">
        <v>2.0341875505212057</v>
      </c>
      <c r="G30" s="9">
        <v>3.2597214420432294</v>
      </c>
      <c r="H30" s="9">
        <v>2.8594476254195471</v>
      </c>
      <c r="I30" s="9">
        <v>3.0406112055871413</v>
      </c>
      <c r="J30" s="9">
        <v>3.8715231404414725</v>
      </c>
      <c r="K30" s="9">
        <v>2.5591585534133419</v>
      </c>
    </row>
    <row r="31" spans="1:11" x14ac:dyDescent="0.55000000000000004">
      <c r="A31" s="3" t="s">
        <v>94</v>
      </c>
      <c r="B31" s="9">
        <v>5.0606476347610636</v>
      </c>
      <c r="C31" s="9">
        <v>4.3704738378712387</v>
      </c>
      <c r="D31" s="9">
        <v>4.3840519334761598</v>
      </c>
      <c r="E31" s="9">
        <v>4.4435535983947476</v>
      </c>
      <c r="F31" s="9">
        <v>4.1003771672737876</v>
      </c>
      <c r="G31" s="9">
        <v>4.9350106733418473</v>
      </c>
      <c r="H31" s="9">
        <v>5.3689718089055338</v>
      </c>
      <c r="I31" s="9">
        <v>5.1004041797918527</v>
      </c>
      <c r="J31" s="9">
        <v>5.4791510712005165</v>
      </c>
      <c r="K31" s="9">
        <v>5.1849258001669707</v>
      </c>
    </row>
    <row r="32" spans="1:11" x14ac:dyDescent="0.55000000000000004">
      <c r="A32" s="3" t="s">
        <v>95</v>
      </c>
      <c r="B32" s="9">
        <v>9.277686454027954</v>
      </c>
      <c r="C32" s="9">
        <v>8.591643562997362</v>
      </c>
      <c r="D32" s="9">
        <v>8.0903335112945527</v>
      </c>
      <c r="E32" s="9">
        <v>7.1686737137664824</v>
      </c>
      <c r="F32" s="9">
        <v>8.7056563123857273</v>
      </c>
      <c r="G32" s="9">
        <v>7.3328092320917788</v>
      </c>
      <c r="H32" s="9">
        <v>9.6340910951536198</v>
      </c>
      <c r="I32" s="9">
        <v>10.514003279435839</v>
      </c>
      <c r="J32" s="9">
        <v>9.9757105321043831</v>
      </c>
      <c r="K32" s="9">
        <v>9.4119407389773215</v>
      </c>
    </row>
    <row r="33" spans="1:11" x14ac:dyDescent="0.55000000000000004">
      <c r="A33" s="3" t="s">
        <v>96</v>
      </c>
      <c r="B33" s="9">
        <v>13.20084272559197</v>
      </c>
      <c r="C33" s="9">
        <v>14.791945459758319</v>
      </c>
      <c r="D33" s="9">
        <v>13.237974723880695</v>
      </c>
      <c r="E33" s="9">
        <v>14.957892157604272</v>
      </c>
      <c r="F33" s="9">
        <v>12.540162091826966</v>
      </c>
      <c r="G33" s="9">
        <v>13.644523236779291</v>
      </c>
      <c r="H33" s="9">
        <v>15.753761671180149</v>
      </c>
      <c r="I33" s="9">
        <v>16.599846069728112</v>
      </c>
      <c r="J33" s="9">
        <v>17.478654965661544</v>
      </c>
      <c r="K33" s="9">
        <v>17.665495396224092</v>
      </c>
    </row>
    <row r="34" spans="1:11" x14ac:dyDescent="0.55000000000000004">
      <c r="A34" s="3" t="s">
        <v>97</v>
      </c>
      <c r="B34" s="9">
        <v>3.2806159249647999</v>
      </c>
      <c r="C34" s="9">
        <v>3.5609749125373069</v>
      </c>
      <c r="D34" s="9">
        <v>3.1376386159488887</v>
      </c>
      <c r="E34" s="9">
        <v>3.4227749461040209</v>
      </c>
      <c r="F34" s="9">
        <v>4.5063327334107823</v>
      </c>
      <c r="G34" s="9">
        <v>3.4132817961299491</v>
      </c>
      <c r="H34" s="9">
        <v>3.5544097214678052</v>
      </c>
      <c r="I34" s="9">
        <v>3.7520652785580833</v>
      </c>
      <c r="J34" s="9">
        <v>4.4290870479861031</v>
      </c>
      <c r="K34" s="9">
        <v>3.6283504178230448</v>
      </c>
    </row>
    <row r="35" spans="1:11" x14ac:dyDescent="0.55000000000000004">
      <c r="A35" s="3" t="s">
        <v>98</v>
      </c>
      <c r="B35" s="9">
        <v>20.796036802769539</v>
      </c>
      <c r="C35" s="9">
        <v>22.428310467538125</v>
      </c>
      <c r="D35" s="9">
        <v>20.721425285607488</v>
      </c>
      <c r="E35" s="9">
        <v>18.887353893914472</v>
      </c>
      <c r="F35" s="9">
        <v>18.151468265800187</v>
      </c>
      <c r="G35" s="9">
        <v>17.757321306935268</v>
      </c>
      <c r="H35" s="9">
        <v>20.402976457071489</v>
      </c>
      <c r="I35" s="9">
        <v>20.822719934729552</v>
      </c>
      <c r="J35" s="9">
        <v>19.429774066215764</v>
      </c>
      <c r="K35" s="9">
        <v>18.514533071548961</v>
      </c>
    </row>
    <row r="36" spans="1:11" x14ac:dyDescent="0.55000000000000004">
      <c r="A36" s="3" t="s">
        <v>99</v>
      </c>
      <c r="B36" s="9">
        <v>9.5352867033224804</v>
      </c>
      <c r="C36" s="9">
        <v>7.8501768844396347</v>
      </c>
      <c r="D36" s="9">
        <v>8.1124469706182705</v>
      </c>
      <c r="E36" s="9">
        <v>7.8229033192871045</v>
      </c>
      <c r="F36" s="9">
        <v>7.2683423631579256</v>
      </c>
      <c r="G36" s="9">
        <v>8.3848725557475259</v>
      </c>
      <c r="H36" s="9">
        <v>8.0155710557555651</v>
      </c>
      <c r="I36" s="9">
        <v>9.4774615504879502</v>
      </c>
      <c r="J36" s="9">
        <v>8.0724241977902693</v>
      </c>
      <c r="K36" s="9">
        <v>8.2470413025486398</v>
      </c>
    </row>
    <row r="37" spans="1:11" x14ac:dyDescent="0.55000000000000004">
      <c r="A37" s="3" t="s">
        <v>100</v>
      </c>
      <c r="B37" s="9">
        <v>6.5683460471426818</v>
      </c>
      <c r="C37" s="9">
        <v>7.0637711666453091</v>
      </c>
      <c r="D37" s="9">
        <v>6.0928274841986045</v>
      </c>
      <c r="E37" s="9">
        <v>6.3731574256404011</v>
      </c>
      <c r="F37" s="9">
        <v>6.5391338488939921</v>
      </c>
      <c r="G37" s="9">
        <v>6.8711072765291448</v>
      </c>
      <c r="H37" s="9">
        <v>8.0717739862394993</v>
      </c>
      <c r="I37" s="9">
        <v>7.9126234224609613</v>
      </c>
      <c r="J37" s="9">
        <v>8.1312242547465399</v>
      </c>
      <c r="K37" s="9">
        <v>7.3812534802052019</v>
      </c>
    </row>
    <row r="38" spans="1:11" x14ac:dyDescent="0.55000000000000004">
      <c r="A38" s="3" t="s">
        <v>101</v>
      </c>
      <c r="B38" s="9">
        <v>6.4490314008787433</v>
      </c>
      <c r="C38" s="9">
        <v>6.7002366085257723</v>
      </c>
      <c r="D38" s="9">
        <v>6.8851760301380578</v>
      </c>
      <c r="E38" s="9">
        <v>5.2042001913085327</v>
      </c>
      <c r="F38" s="9">
        <v>4.6062882737615398</v>
      </c>
      <c r="G38" s="9">
        <v>4.7171298812820597</v>
      </c>
      <c r="H38" s="9">
        <v>4.8691380505632136</v>
      </c>
      <c r="I38" s="9">
        <v>5.3352221559000581</v>
      </c>
      <c r="J38" s="9">
        <v>6.1761536075830987</v>
      </c>
      <c r="K38" s="9">
        <v>4.1785366095380345</v>
      </c>
    </row>
    <row r="39" spans="1:11" x14ac:dyDescent="0.55000000000000004">
      <c r="A39" s="2" t="s">
        <v>58</v>
      </c>
      <c r="B39" s="9">
        <v>4.2554682195265014</v>
      </c>
      <c r="C39" s="9">
        <v>4.2662620063983141</v>
      </c>
      <c r="D39" s="9">
        <v>4.0188933429216496</v>
      </c>
      <c r="E39" s="9">
        <v>4.3974460906891224</v>
      </c>
      <c r="F39" s="9">
        <v>3.9292423653713144</v>
      </c>
      <c r="G39" s="9">
        <v>4.0127837305005141</v>
      </c>
      <c r="H39" s="9">
        <v>3.8381118431543912</v>
      </c>
      <c r="I39" s="9">
        <v>4.5882834396579337</v>
      </c>
      <c r="J39" s="9">
        <v>5.4536462945746766</v>
      </c>
      <c r="K39" s="9">
        <v>5.6684457713581731</v>
      </c>
    </row>
    <row r="40" spans="1:11" x14ac:dyDescent="0.55000000000000004">
      <c r="A40" s="3" t="s">
        <v>102</v>
      </c>
      <c r="B40" s="9" t="s">
        <v>32</v>
      </c>
      <c r="C40" s="9" t="s">
        <v>32</v>
      </c>
      <c r="D40" s="9" t="s">
        <v>32</v>
      </c>
      <c r="E40" s="9" t="s">
        <v>32</v>
      </c>
      <c r="F40" s="9" t="s">
        <v>32</v>
      </c>
      <c r="G40" s="9" t="s">
        <v>32</v>
      </c>
      <c r="H40" s="9" t="s">
        <v>32</v>
      </c>
      <c r="I40" s="9" t="s">
        <v>32</v>
      </c>
      <c r="J40" s="9" t="s">
        <v>32</v>
      </c>
      <c r="K40" s="9" t="s">
        <v>32</v>
      </c>
    </row>
    <row r="41" spans="1:11" x14ac:dyDescent="0.55000000000000004">
      <c r="A41" s="3" t="s">
        <v>103</v>
      </c>
      <c r="B41" s="9">
        <v>2.631725227841212</v>
      </c>
      <c r="C41" s="9">
        <v>2.2050176433554336</v>
      </c>
      <c r="D41" s="9">
        <v>2.2247195354805251</v>
      </c>
      <c r="E41" s="9">
        <v>2.4190964742833958</v>
      </c>
      <c r="F41" s="9">
        <v>2.4401940221838703</v>
      </c>
      <c r="G41" s="9">
        <v>2.0055711267117302</v>
      </c>
      <c r="H41" s="9">
        <v>1.8815140652425397</v>
      </c>
      <c r="I41" s="9">
        <v>2.0937731108025179</v>
      </c>
      <c r="J41" s="9">
        <v>2.6168341476546062</v>
      </c>
      <c r="K41" s="9">
        <v>2.8402076214612419</v>
      </c>
    </row>
    <row r="42" spans="1:11" x14ac:dyDescent="0.55000000000000004">
      <c r="A42" s="3" t="s">
        <v>104</v>
      </c>
      <c r="B42" s="9">
        <v>0.55572557996566807</v>
      </c>
      <c r="C42" s="9">
        <v>0.73355081516444132</v>
      </c>
      <c r="D42" s="9">
        <v>0.38556687084493624</v>
      </c>
      <c r="E42" s="9">
        <v>0.92693102395081084</v>
      </c>
      <c r="F42" s="9">
        <v>0.43194248686493919</v>
      </c>
      <c r="G42" s="9">
        <v>0.50071545451602895</v>
      </c>
      <c r="H42" s="9">
        <v>0.60719749088380792</v>
      </c>
      <c r="I42" s="9">
        <v>1.0807065506248343</v>
      </c>
      <c r="J42" s="9">
        <v>0.88514244053672075</v>
      </c>
      <c r="K42" s="9">
        <v>1.3423807386717237</v>
      </c>
    </row>
    <row r="43" spans="1:11" x14ac:dyDescent="0.55000000000000004">
      <c r="A43" s="3" t="s">
        <v>105</v>
      </c>
      <c r="B43" s="9">
        <v>3.0076789841368514</v>
      </c>
      <c r="C43" s="9">
        <v>3.1496689715895414</v>
      </c>
      <c r="D43" s="9">
        <v>3.0231808012009296</v>
      </c>
      <c r="E43" s="9">
        <v>3.1308063641433463</v>
      </c>
      <c r="F43" s="9">
        <v>2.0365755190286516</v>
      </c>
      <c r="G43" s="9">
        <v>2.8170285714292111</v>
      </c>
      <c r="H43" s="9">
        <v>2.2546757895255691</v>
      </c>
      <c r="I43" s="9">
        <v>2.4246410020046447</v>
      </c>
      <c r="J43" s="9">
        <v>2.9046714405801795</v>
      </c>
      <c r="K43" s="9">
        <v>3.4322297880614214</v>
      </c>
    </row>
    <row r="44" spans="1:11" x14ac:dyDescent="0.55000000000000004">
      <c r="A44" s="3" t="s">
        <v>106</v>
      </c>
      <c r="B44" s="9">
        <v>9.8443449207248932</v>
      </c>
      <c r="C44" s="9">
        <v>10.814742082108081</v>
      </c>
      <c r="D44" s="9">
        <v>10.094094705544075</v>
      </c>
      <c r="E44" s="9">
        <v>9.6447112921511273</v>
      </c>
      <c r="F44" s="9">
        <v>9.1364975788263401</v>
      </c>
      <c r="G44" s="9">
        <v>8.7553946756479615</v>
      </c>
      <c r="H44" s="9">
        <v>8.6311787848949226</v>
      </c>
      <c r="I44" s="9">
        <v>11.362419990251327</v>
      </c>
      <c r="J44" s="9">
        <v>12.351457112447097</v>
      </c>
      <c r="K44" s="9">
        <v>12.184780887241509</v>
      </c>
    </row>
    <row r="45" spans="1:11" x14ac:dyDescent="0.55000000000000004">
      <c r="A45" s="2" t="s">
        <v>59</v>
      </c>
      <c r="B45" s="9">
        <v>7.5177190086986423</v>
      </c>
      <c r="C45" s="9">
        <v>7.851200335172023</v>
      </c>
      <c r="D45" s="9">
        <v>8.0380630239204311</v>
      </c>
      <c r="E45" s="9">
        <v>7.8208513058575999</v>
      </c>
      <c r="F45" s="9">
        <v>7.4741975122891411</v>
      </c>
      <c r="G45" s="9">
        <v>7.6436468688556385</v>
      </c>
      <c r="H45" s="9">
        <v>8.3394259205901022</v>
      </c>
      <c r="I45" s="9">
        <v>8.6954445077507714</v>
      </c>
      <c r="J45" s="9">
        <v>10.359233441686412</v>
      </c>
      <c r="K45" s="9">
        <v>8.7800684899460819</v>
      </c>
    </row>
    <row r="46" spans="1:11" x14ac:dyDescent="0.55000000000000004">
      <c r="A46" s="3" t="s">
        <v>107</v>
      </c>
      <c r="B46" s="9" t="s">
        <v>32</v>
      </c>
      <c r="C46" s="9" t="s">
        <v>32</v>
      </c>
      <c r="D46" s="9" t="s">
        <v>32</v>
      </c>
      <c r="E46" s="9" t="s">
        <v>32</v>
      </c>
      <c r="F46" s="9" t="s">
        <v>32</v>
      </c>
      <c r="G46" s="9" t="s">
        <v>32</v>
      </c>
      <c r="H46" s="9" t="s">
        <v>32</v>
      </c>
      <c r="I46" s="9" t="s">
        <v>32</v>
      </c>
      <c r="J46" s="9" t="s">
        <v>32</v>
      </c>
      <c r="K46" s="9" t="s">
        <v>32</v>
      </c>
    </row>
    <row r="47" spans="1:11" x14ac:dyDescent="0.55000000000000004">
      <c r="A47" s="3" t="s">
        <v>108</v>
      </c>
      <c r="B47" s="9">
        <v>5.2347814801950383</v>
      </c>
      <c r="C47" s="9">
        <v>5.300602938529817</v>
      </c>
      <c r="D47" s="9">
        <v>5.4639760512821836</v>
      </c>
      <c r="E47" s="9">
        <v>5.5016922848936174</v>
      </c>
      <c r="F47" s="9">
        <v>5.0729393422506135</v>
      </c>
      <c r="G47" s="9">
        <v>5.0341892880522181</v>
      </c>
      <c r="H47" s="9">
        <v>5.7920520434457048</v>
      </c>
      <c r="I47" s="9">
        <v>5.813680758830432</v>
      </c>
      <c r="J47" s="9">
        <v>7.7752804425234263</v>
      </c>
      <c r="K47" s="9">
        <v>6.4554867622125709</v>
      </c>
    </row>
    <row r="48" spans="1:11" x14ac:dyDescent="0.55000000000000004">
      <c r="A48" s="3" t="s">
        <v>109</v>
      </c>
      <c r="B48" s="9">
        <v>12.480183313838271</v>
      </c>
      <c r="C48" s="9">
        <v>12.75356152092496</v>
      </c>
      <c r="D48" s="9">
        <v>11.724732310948152</v>
      </c>
      <c r="E48" s="9">
        <v>10.778826134819626</v>
      </c>
      <c r="F48" s="9">
        <v>8.6717901601185297</v>
      </c>
      <c r="G48" s="9">
        <v>7.8696513554029632</v>
      </c>
      <c r="H48" s="9">
        <v>8.1744512481498468</v>
      </c>
      <c r="I48" s="9">
        <v>7.4403286154437005</v>
      </c>
      <c r="J48" s="9">
        <v>9.5473922464704604</v>
      </c>
      <c r="K48" s="9">
        <v>8.0992743779766698</v>
      </c>
    </row>
    <row r="49" spans="1:11" x14ac:dyDescent="0.55000000000000004">
      <c r="A49" s="3" t="s">
        <v>110</v>
      </c>
      <c r="B49" s="9">
        <v>8.1055748310671376</v>
      </c>
      <c r="C49" s="9">
        <v>8.7780626543454137</v>
      </c>
      <c r="D49" s="9">
        <v>8.9146140186178133</v>
      </c>
      <c r="E49" s="9">
        <v>8.8010671544894237</v>
      </c>
      <c r="F49" s="9">
        <v>8.5116866031952636</v>
      </c>
      <c r="G49" s="9">
        <v>9.0249198186471986</v>
      </c>
      <c r="H49" s="9">
        <v>9.6483530815354026</v>
      </c>
      <c r="I49" s="9">
        <v>10.631075769805621</v>
      </c>
      <c r="J49" s="9">
        <v>11.802509238520228</v>
      </c>
      <c r="K49" s="9">
        <v>10.072205342339522</v>
      </c>
    </row>
    <row r="50" spans="1:11" x14ac:dyDescent="0.55000000000000004">
      <c r="A50" s="2" t="s">
        <v>60</v>
      </c>
      <c r="B50" s="9">
        <v>6.3108057073151622</v>
      </c>
      <c r="C50" s="9">
        <v>6.2606928914749505</v>
      </c>
      <c r="D50" s="9">
        <v>6.4645495027342612</v>
      </c>
      <c r="E50" s="9">
        <v>6.4972570796767508</v>
      </c>
      <c r="F50" s="9">
        <v>6.862429176367753</v>
      </c>
      <c r="G50" s="9">
        <v>6.9393188668748831</v>
      </c>
      <c r="H50" s="9">
        <v>7.2139863794362062</v>
      </c>
      <c r="I50" s="9">
        <v>7.8436183280144638</v>
      </c>
      <c r="J50" s="9">
        <v>7.8394174663036571</v>
      </c>
      <c r="K50" s="9">
        <v>7.8904419796867149</v>
      </c>
    </row>
    <row r="51" spans="1:11" x14ac:dyDescent="0.55000000000000004">
      <c r="A51" s="3" t="s">
        <v>111</v>
      </c>
      <c r="B51" s="9" t="s">
        <v>32</v>
      </c>
      <c r="C51" s="9" t="s">
        <v>32</v>
      </c>
      <c r="D51" s="9" t="s">
        <v>32</v>
      </c>
      <c r="E51" s="9" t="s">
        <v>32</v>
      </c>
      <c r="F51" s="9" t="s">
        <v>32</v>
      </c>
      <c r="G51" s="9" t="s">
        <v>32</v>
      </c>
      <c r="H51" s="9" t="s">
        <v>32</v>
      </c>
      <c r="I51" s="9" t="s">
        <v>32</v>
      </c>
      <c r="J51" s="9" t="s">
        <v>32</v>
      </c>
      <c r="K51" s="9" t="s">
        <v>32</v>
      </c>
    </row>
    <row r="52" spans="1:11" x14ac:dyDescent="0.55000000000000004">
      <c r="A52" s="3" t="s">
        <v>112</v>
      </c>
      <c r="B52" s="9">
        <v>5.9057549467524924</v>
      </c>
      <c r="C52" s="9">
        <v>6.3086904806503963</v>
      </c>
      <c r="D52" s="9">
        <v>6.6513226235255285</v>
      </c>
      <c r="E52" s="9">
        <v>7.1950174388704919</v>
      </c>
      <c r="F52" s="9">
        <v>6.8957613647411078</v>
      </c>
      <c r="G52" s="9">
        <v>7.2021764773455779</v>
      </c>
      <c r="H52" s="9">
        <v>8.8320296397531379</v>
      </c>
      <c r="I52" s="9">
        <v>8.7237754193417629</v>
      </c>
      <c r="J52" s="9">
        <v>7.4968951446872314</v>
      </c>
      <c r="K52" s="9">
        <v>8.2532043635079297</v>
      </c>
    </row>
    <row r="53" spans="1:11" x14ac:dyDescent="0.55000000000000004">
      <c r="A53" s="3" t="s">
        <v>113</v>
      </c>
      <c r="B53" s="9">
        <v>5.4318085127053068</v>
      </c>
      <c r="C53" s="9">
        <v>5.5916088115171867</v>
      </c>
      <c r="D53" s="9">
        <v>5.3909095247101817</v>
      </c>
      <c r="E53" s="9">
        <v>5.3690790674197819</v>
      </c>
      <c r="F53" s="9">
        <v>6.7878753490376145</v>
      </c>
      <c r="G53" s="9">
        <v>5.4217633935362475</v>
      </c>
      <c r="H53" s="9">
        <v>5.8914831744501406</v>
      </c>
      <c r="I53" s="9">
        <v>7.0988646327735294</v>
      </c>
      <c r="J53" s="9">
        <v>6.987378938124718</v>
      </c>
      <c r="K53" s="9">
        <v>6.1735099849905986</v>
      </c>
    </row>
    <row r="54" spans="1:11" x14ac:dyDescent="0.55000000000000004">
      <c r="A54" s="3" t="s">
        <v>114</v>
      </c>
      <c r="B54" s="9">
        <v>9.3237719796660041</v>
      </c>
      <c r="C54" s="9">
        <v>6.5329764210109618</v>
      </c>
      <c r="D54" s="9">
        <v>9.1251642705586171</v>
      </c>
      <c r="E54" s="9">
        <v>9.172041940049656</v>
      </c>
      <c r="F54" s="9">
        <v>10.038992342785198</v>
      </c>
      <c r="G54" s="9">
        <v>11.555837369677757</v>
      </c>
      <c r="H54" s="9">
        <v>10.696627885446878</v>
      </c>
      <c r="I54" s="9">
        <v>8.7711779108193859</v>
      </c>
      <c r="J54" s="9">
        <v>9.8003838236329912</v>
      </c>
      <c r="K54" s="9">
        <v>8.6967773532412611</v>
      </c>
    </row>
    <row r="55" spans="1:11" x14ac:dyDescent="0.55000000000000004">
      <c r="A55" s="3" t="s">
        <v>115</v>
      </c>
      <c r="B55" s="9">
        <v>10.889145450504389</v>
      </c>
      <c r="C55" s="9">
        <v>10.743552579283957</v>
      </c>
      <c r="D55" s="9">
        <v>9.3751837054305067</v>
      </c>
      <c r="E55" s="9">
        <v>8.6323115555417615</v>
      </c>
      <c r="F55" s="9">
        <v>9.2892290539053537</v>
      </c>
      <c r="G55" s="9">
        <v>9.1533453685083099</v>
      </c>
      <c r="H55" s="9">
        <v>9.5117573823688382</v>
      </c>
      <c r="I55" s="9">
        <v>11.40310330718045</v>
      </c>
      <c r="J55" s="9">
        <v>12.028749337291208</v>
      </c>
      <c r="K55" s="9">
        <v>13.488283569496616</v>
      </c>
    </row>
    <row r="56" spans="1:11" x14ac:dyDescent="0.55000000000000004">
      <c r="A56" s="3" t="s">
        <v>116</v>
      </c>
      <c r="B56" s="9">
        <v>5.8322673859123002</v>
      </c>
      <c r="C56" s="9">
        <v>5.5657696198707818</v>
      </c>
      <c r="D56" s="9">
        <v>6.0482506730798598</v>
      </c>
      <c r="E56" s="9">
        <v>5.9396161040712681</v>
      </c>
      <c r="F56" s="9">
        <v>4.8045076439776135</v>
      </c>
      <c r="G56" s="9">
        <v>5.9611295008489744</v>
      </c>
      <c r="H56" s="9">
        <v>4.7933707224847666</v>
      </c>
      <c r="I56" s="9">
        <v>5.2440477333248916</v>
      </c>
      <c r="J56" s="9">
        <v>5.3438028898842056</v>
      </c>
      <c r="K56" s="9">
        <v>5.9292905106071094</v>
      </c>
    </row>
    <row r="57" spans="1:11" x14ac:dyDescent="0.55000000000000004">
      <c r="A57" s="3" t="s">
        <v>117</v>
      </c>
      <c r="B57" s="9">
        <v>4.2817030449557825</v>
      </c>
      <c r="C57" s="9">
        <v>5.4924753479610624</v>
      </c>
      <c r="D57" s="9">
        <v>5.2568321425373261</v>
      </c>
      <c r="E57" s="9">
        <v>4.5514042438638072</v>
      </c>
      <c r="F57" s="9">
        <v>6.2082848259736494</v>
      </c>
      <c r="G57" s="9">
        <v>5.740825335546023</v>
      </c>
      <c r="H57" s="9">
        <v>5.1382912838719772</v>
      </c>
      <c r="I57" s="9">
        <v>5.5351589109577279</v>
      </c>
      <c r="J57" s="9">
        <v>6.0952133488894331</v>
      </c>
      <c r="K57" s="9">
        <v>4.8023613630462387</v>
      </c>
    </row>
    <row r="58" spans="1:11" x14ac:dyDescent="0.55000000000000004">
      <c r="A58" s="2" t="s">
        <v>61</v>
      </c>
      <c r="B58" s="9">
        <v>5.1020380836625669</v>
      </c>
      <c r="C58" s="9">
        <v>4.8199802518275021</v>
      </c>
      <c r="D58" s="9">
        <v>4.7500362662999063</v>
      </c>
      <c r="E58" s="9">
        <v>4.6865552645514406</v>
      </c>
      <c r="F58" s="9">
        <v>4.4919577199596112</v>
      </c>
      <c r="G58" s="9">
        <v>4.7674132842137178</v>
      </c>
      <c r="H58" s="9">
        <v>5.0620276010970207</v>
      </c>
      <c r="I58" s="9">
        <v>5.0786277750749909</v>
      </c>
      <c r="J58" s="9">
        <v>5.4761949423271652</v>
      </c>
      <c r="K58" s="9">
        <v>5.1933997199892916</v>
      </c>
    </row>
    <row r="59" spans="1:11" x14ac:dyDescent="0.55000000000000004">
      <c r="A59" s="3" t="s">
        <v>118</v>
      </c>
      <c r="B59" s="9" t="s">
        <v>32</v>
      </c>
      <c r="C59" s="9" t="s">
        <v>32</v>
      </c>
      <c r="D59" s="9" t="s">
        <v>32</v>
      </c>
      <c r="E59" s="9" t="s">
        <v>32</v>
      </c>
      <c r="F59" s="9" t="s">
        <v>32</v>
      </c>
      <c r="G59" s="9" t="s">
        <v>32</v>
      </c>
      <c r="H59" s="9" t="s">
        <v>32</v>
      </c>
      <c r="I59" s="9" t="s">
        <v>32</v>
      </c>
      <c r="J59" s="9" t="s">
        <v>32</v>
      </c>
      <c r="K59" s="9" t="s">
        <v>32</v>
      </c>
    </row>
    <row r="60" spans="1:11" x14ac:dyDescent="0.55000000000000004">
      <c r="A60" s="3" t="s">
        <v>119</v>
      </c>
      <c r="B60" s="9">
        <v>5.8481024209502186</v>
      </c>
      <c r="C60" s="9">
        <v>5.7335784998358967</v>
      </c>
      <c r="D60" s="9">
        <v>5.847276345079</v>
      </c>
      <c r="E60" s="9">
        <v>5.314479446895735</v>
      </c>
      <c r="F60" s="9">
        <v>5.9973222732202647</v>
      </c>
      <c r="G60" s="9">
        <v>5.6069303210017001</v>
      </c>
      <c r="H60" s="9">
        <v>5.4149272127466723</v>
      </c>
      <c r="I60" s="9">
        <v>5.7948023042882681</v>
      </c>
      <c r="J60" s="9">
        <v>5.3034704670560684</v>
      </c>
      <c r="K60" s="9">
        <v>5.7794884273541447</v>
      </c>
    </row>
    <row r="61" spans="1:11" x14ac:dyDescent="0.55000000000000004">
      <c r="A61" s="3" t="s">
        <v>120</v>
      </c>
      <c r="B61" s="9">
        <v>4.114048328080167</v>
      </c>
      <c r="C61" s="9">
        <v>4.0106936174517402</v>
      </c>
      <c r="D61" s="9">
        <v>3.5548287288022968</v>
      </c>
      <c r="E61" s="9">
        <v>3.6062866245929945</v>
      </c>
      <c r="F61" s="9">
        <v>3.9716584920822249</v>
      </c>
      <c r="G61" s="9">
        <v>4.5413746069541769</v>
      </c>
      <c r="H61" s="9">
        <v>6.7756875887152139</v>
      </c>
      <c r="I61" s="9">
        <v>7.2456469195112012</v>
      </c>
      <c r="J61" s="9">
        <v>5.321185134433823</v>
      </c>
      <c r="K61" s="9">
        <v>6.0455209296124561</v>
      </c>
    </row>
    <row r="62" spans="1:11" x14ac:dyDescent="0.55000000000000004">
      <c r="A62" s="3" t="s">
        <v>121</v>
      </c>
      <c r="B62" s="9">
        <v>7.0014713765610193</v>
      </c>
      <c r="C62" s="9">
        <v>6.9677339259735067</v>
      </c>
      <c r="D62" s="9">
        <v>7.0843445734852803</v>
      </c>
      <c r="E62" s="9">
        <v>5.9572379374670259</v>
      </c>
      <c r="F62" s="9">
        <v>5.8895683100429084</v>
      </c>
      <c r="G62" s="9">
        <v>6.1845369255622868</v>
      </c>
      <c r="H62" s="9">
        <v>6.6819393172162371</v>
      </c>
      <c r="I62" s="9">
        <v>7.042004753827225</v>
      </c>
      <c r="J62" s="9">
        <v>8.3652540768992854</v>
      </c>
      <c r="K62" s="9">
        <v>6.7534829928095128</v>
      </c>
    </row>
    <row r="63" spans="1:11" x14ac:dyDescent="0.55000000000000004">
      <c r="A63" s="3" t="s">
        <v>122</v>
      </c>
      <c r="B63" s="9">
        <v>4.2989130795498767</v>
      </c>
      <c r="C63" s="9">
        <v>3.9273947895174506</v>
      </c>
      <c r="D63" s="9">
        <v>3.7278507674011636</v>
      </c>
      <c r="E63" s="9">
        <v>4.1359860685024348</v>
      </c>
      <c r="F63" s="9">
        <v>3.5506216461346862</v>
      </c>
      <c r="G63" s="9">
        <v>3.9310822125204794</v>
      </c>
      <c r="H63" s="9">
        <v>4.1178650488226181</v>
      </c>
      <c r="I63" s="9">
        <v>3.8723390095831074</v>
      </c>
      <c r="J63" s="9">
        <v>3.9778621994199965</v>
      </c>
      <c r="K63" s="9">
        <v>4.2515638695904672</v>
      </c>
    </row>
    <row r="64" spans="1:11" x14ac:dyDescent="0.55000000000000004">
      <c r="A64" s="3" t="s">
        <v>123</v>
      </c>
      <c r="B64" s="9">
        <v>3.29144394345583</v>
      </c>
      <c r="C64" s="9">
        <v>2.4758873194085882</v>
      </c>
      <c r="D64" s="9">
        <v>3.6131611961950609</v>
      </c>
      <c r="E64" s="9">
        <v>5.1731800905489518</v>
      </c>
      <c r="F64" s="9">
        <v>2.9469091781776049</v>
      </c>
      <c r="G64" s="9">
        <v>1.9595324352935566</v>
      </c>
      <c r="H64" s="9">
        <v>2.6073332740426034</v>
      </c>
      <c r="I64" s="9">
        <v>3.7994680257823807</v>
      </c>
      <c r="J64" s="9">
        <v>4.2187897713737543</v>
      </c>
      <c r="K64" s="9">
        <v>4.1077283919487284</v>
      </c>
    </row>
    <row r="65" spans="1:11" x14ac:dyDescent="0.55000000000000004">
      <c r="A65" s="2" t="s">
        <v>62</v>
      </c>
      <c r="B65" s="9">
        <v>6.305941238164956</v>
      </c>
      <c r="C65" s="9">
        <v>5.9347288973688928</v>
      </c>
      <c r="D65" s="9">
        <v>5.7526536445184711</v>
      </c>
      <c r="E65" s="9">
        <v>5.4459485498107485</v>
      </c>
      <c r="F65" s="9">
        <v>5.1977466265913446</v>
      </c>
      <c r="G65" s="9">
        <v>5.4925911626363924</v>
      </c>
      <c r="H65" s="9">
        <v>6.2153245139512956</v>
      </c>
      <c r="I65" s="9">
        <v>6.9950488128674539</v>
      </c>
      <c r="J65" s="9">
        <v>7.1268105041377448</v>
      </c>
      <c r="K65" s="9">
        <v>6.2493227558302662</v>
      </c>
    </row>
    <row r="66" spans="1:11" x14ac:dyDescent="0.55000000000000004">
      <c r="A66" s="3" t="s">
        <v>124</v>
      </c>
      <c r="B66" s="9" t="s">
        <v>32</v>
      </c>
      <c r="C66" s="9" t="s">
        <v>32</v>
      </c>
      <c r="D66" s="9" t="s">
        <v>32</v>
      </c>
      <c r="E66" s="9" t="s">
        <v>32</v>
      </c>
      <c r="F66" s="9" t="s">
        <v>32</v>
      </c>
      <c r="G66" s="9" t="s">
        <v>32</v>
      </c>
      <c r="H66" s="9" t="s">
        <v>32</v>
      </c>
      <c r="I66" s="9" t="s">
        <v>32</v>
      </c>
      <c r="J66" s="9" t="s">
        <v>32</v>
      </c>
      <c r="K66" s="9" t="s">
        <v>32</v>
      </c>
    </row>
    <row r="67" spans="1:11" x14ac:dyDescent="0.55000000000000004">
      <c r="A67" s="3" t="s">
        <v>125</v>
      </c>
      <c r="B67" s="9">
        <v>8.6545373259862295</v>
      </c>
      <c r="C67" s="9">
        <v>8.1344431738022855</v>
      </c>
      <c r="D67" s="9">
        <v>8.6609623267206715</v>
      </c>
      <c r="E67" s="9">
        <v>8.2567083646288246</v>
      </c>
      <c r="F67" s="9">
        <v>7.9617379799669381</v>
      </c>
      <c r="G67" s="9">
        <v>8.3144380948270005</v>
      </c>
      <c r="H67" s="9">
        <v>12.434523576182659</v>
      </c>
      <c r="I67" s="9">
        <v>11.85265098159053</v>
      </c>
      <c r="J67" s="9">
        <v>10.40803723053566</v>
      </c>
      <c r="K67" s="9">
        <v>9.8761109598337526</v>
      </c>
    </row>
    <row r="68" spans="1:11" x14ac:dyDescent="0.55000000000000004">
      <c r="A68" s="3" t="s">
        <v>126</v>
      </c>
      <c r="B68" s="9">
        <v>5.8255787659440328</v>
      </c>
      <c r="C68" s="9">
        <v>5.488504857758751</v>
      </c>
      <c r="D68" s="9">
        <v>5.2258662361208055</v>
      </c>
      <c r="E68" s="9">
        <v>4.9412437317804629</v>
      </c>
      <c r="F68" s="9">
        <v>4.7075714385213603</v>
      </c>
      <c r="G68" s="9">
        <v>5.0091645670597771</v>
      </c>
      <c r="H68" s="9">
        <v>5.4331927009626408</v>
      </c>
      <c r="I68" s="9">
        <v>6.3506510727674303</v>
      </c>
      <c r="J68" s="9">
        <v>6.6328921020087952</v>
      </c>
      <c r="K68" s="9">
        <v>5.6969583166284181</v>
      </c>
    </row>
    <row r="69" spans="1:11" x14ac:dyDescent="0.55000000000000004">
      <c r="A69" s="2" t="s">
        <v>63</v>
      </c>
      <c r="B69" s="9">
        <v>9.3819701078138795</v>
      </c>
      <c r="C69" s="9">
        <v>8.5132342270996446</v>
      </c>
      <c r="D69" s="9">
        <v>7.8449074781585741</v>
      </c>
      <c r="E69" s="9">
        <v>8.1799634881981866</v>
      </c>
      <c r="F69" s="9">
        <v>7.9707404100143249</v>
      </c>
      <c r="G69" s="9">
        <v>8.364970140237304</v>
      </c>
      <c r="H69" s="9">
        <v>8.9855452507699987</v>
      </c>
      <c r="I69" s="9">
        <v>8.8777234849955651</v>
      </c>
      <c r="J69" s="9">
        <v>9.6720813459030879</v>
      </c>
      <c r="K69" s="9">
        <v>9.2559990162815584</v>
      </c>
    </row>
    <row r="70" spans="1:11" x14ac:dyDescent="0.55000000000000004">
      <c r="A70" s="3" t="s">
        <v>127</v>
      </c>
      <c r="B70" s="9" t="s">
        <v>32</v>
      </c>
      <c r="C70" s="9" t="s">
        <v>32</v>
      </c>
      <c r="D70" s="9" t="s">
        <v>32</v>
      </c>
      <c r="E70" s="9" t="s">
        <v>32</v>
      </c>
      <c r="F70" s="9" t="s">
        <v>32</v>
      </c>
      <c r="G70" s="9" t="s">
        <v>32</v>
      </c>
      <c r="H70" s="9" t="s">
        <v>32</v>
      </c>
      <c r="I70" s="9" t="s">
        <v>32</v>
      </c>
      <c r="J70" s="9" t="s">
        <v>32</v>
      </c>
      <c r="K70" s="9" t="s">
        <v>32</v>
      </c>
    </row>
    <row r="71" spans="1:11" x14ac:dyDescent="0.55000000000000004">
      <c r="A71" s="3" t="s">
        <v>128</v>
      </c>
      <c r="B71" s="9">
        <v>11.812529399952396</v>
      </c>
      <c r="C71" s="9">
        <v>9.9729643075600762</v>
      </c>
      <c r="D71" s="9">
        <v>9.5027625196720766</v>
      </c>
      <c r="E71" s="9">
        <v>9.968367957212104</v>
      </c>
      <c r="F71" s="9">
        <v>8.8760392799965544</v>
      </c>
      <c r="G71" s="9">
        <v>9.318683215860105</v>
      </c>
      <c r="H71" s="9">
        <v>10.548943778109155</v>
      </c>
      <c r="I71" s="9">
        <v>9.8977411561844466</v>
      </c>
      <c r="J71" s="9">
        <v>11.804657985832506</v>
      </c>
      <c r="K71" s="9">
        <v>10.55181973342488</v>
      </c>
    </row>
    <row r="72" spans="1:11" x14ac:dyDescent="0.55000000000000004">
      <c r="A72" s="3" t="s">
        <v>129</v>
      </c>
      <c r="B72" s="9">
        <v>6.5363770099012104</v>
      </c>
      <c r="C72" s="9">
        <v>6.188412034577869</v>
      </c>
      <c r="D72" s="9">
        <v>5.1679691170628788</v>
      </c>
      <c r="E72" s="9">
        <v>6.5779577827015245</v>
      </c>
      <c r="F72" s="9">
        <v>6.6950066192549365</v>
      </c>
      <c r="G72" s="9">
        <v>6.6706847997624976</v>
      </c>
      <c r="H72" s="9">
        <v>5.21622873510261</v>
      </c>
      <c r="I72" s="9">
        <v>7.0311256279198471</v>
      </c>
      <c r="J72" s="9">
        <v>11.000061638024532</v>
      </c>
      <c r="K72" s="9">
        <v>13.068001873749512</v>
      </c>
    </row>
    <row r="73" spans="1:11" x14ac:dyDescent="0.55000000000000004">
      <c r="A73" s="3" t="s">
        <v>130</v>
      </c>
      <c r="B73" s="9">
        <v>11.763074725459644</v>
      </c>
      <c r="C73" s="9">
        <v>12.930494629555922</v>
      </c>
      <c r="D73" s="9">
        <v>18.773669240154206</v>
      </c>
      <c r="E73" s="9">
        <v>11.333214975711746</v>
      </c>
      <c r="F73" s="9">
        <v>11.66729394434504</v>
      </c>
      <c r="G73" s="9">
        <v>12.241915157368862</v>
      </c>
      <c r="H73" s="9">
        <v>11.302494642862333</v>
      </c>
      <c r="I73" s="9">
        <v>10.542279905287998</v>
      </c>
      <c r="J73" s="9">
        <v>12.091614630262672</v>
      </c>
      <c r="K73" s="9">
        <v>12.641167733968711</v>
      </c>
    </row>
    <row r="74" spans="1:11" x14ac:dyDescent="0.55000000000000004">
      <c r="A74" s="3" t="s">
        <v>131</v>
      </c>
      <c r="B74" s="9">
        <v>7.4201335742416106</v>
      </c>
      <c r="C74" s="9">
        <v>8.2386688202913803</v>
      </c>
      <c r="D74" s="9">
        <v>6.9640651299922798</v>
      </c>
      <c r="E74" s="9">
        <v>6.4763310029508157</v>
      </c>
      <c r="F74" s="9">
        <v>6.5125808395352278</v>
      </c>
      <c r="G74" s="9">
        <v>7.5267236230388486</v>
      </c>
      <c r="H74" s="9">
        <v>8.8698334038540292</v>
      </c>
      <c r="I74" s="9">
        <v>4.2118124151098604</v>
      </c>
      <c r="J74" s="9">
        <v>4.666969153853735</v>
      </c>
      <c r="K74" s="9">
        <v>7.2621013382833954</v>
      </c>
    </row>
    <row r="75" spans="1:11" x14ac:dyDescent="0.55000000000000004">
      <c r="A75" s="3" t="s">
        <v>132</v>
      </c>
      <c r="B75" s="9">
        <v>12.185082398854236</v>
      </c>
      <c r="C75" s="9">
        <v>11.527188213266808</v>
      </c>
      <c r="D75" s="9">
        <v>11.305536087786173</v>
      </c>
      <c r="E75" s="9">
        <v>8.2019876180443561</v>
      </c>
      <c r="F75" s="9">
        <v>9.8317847386812502</v>
      </c>
      <c r="G75" s="9">
        <v>7.6712286917313124</v>
      </c>
      <c r="H75" s="9">
        <v>6.0196062767714311</v>
      </c>
      <c r="I75" s="9">
        <v>7.1123246795251189</v>
      </c>
      <c r="J75" s="9">
        <v>5.207015790524518</v>
      </c>
      <c r="K75" s="9">
        <v>5.802506513150143</v>
      </c>
    </row>
    <row r="76" spans="1:11" x14ac:dyDescent="0.55000000000000004">
      <c r="A76" s="3" t="s">
        <v>133</v>
      </c>
      <c r="B76" s="9">
        <v>5.5627006543553499</v>
      </c>
      <c r="C76" s="9">
        <v>5.3114014118977551</v>
      </c>
      <c r="D76" s="9">
        <v>5.406003757423429</v>
      </c>
      <c r="E76" s="9">
        <v>6.0646258706117431</v>
      </c>
      <c r="F76" s="9">
        <v>5.9828963423665913</v>
      </c>
      <c r="G76" s="9">
        <v>6.6306832672666607</v>
      </c>
      <c r="H76" s="9">
        <v>7.3751673616089581</v>
      </c>
      <c r="I76" s="9">
        <v>7.9489094650529539</v>
      </c>
      <c r="J76" s="9">
        <v>8.1606102372869511</v>
      </c>
      <c r="K76" s="9">
        <v>7.1869946845776678</v>
      </c>
    </row>
    <row r="77" spans="1:11" x14ac:dyDescent="0.55000000000000004">
      <c r="A77" s="3" t="s">
        <v>134</v>
      </c>
      <c r="B77" s="9">
        <v>11.507636302203398</v>
      </c>
      <c r="C77" s="9">
        <v>9.5069014936565424</v>
      </c>
      <c r="D77" s="9">
        <v>8.2582013087121346</v>
      </c>
      <c r="E77" s="9">
        <v>9.0749308506950204</v>
      </c>
      <c r="F77" s="9">
        <v>9.1747165529287233</v>
      </c>
      <c r="G77" s="9">
        <v>10.616019658360994</v>
      </c>
      <c r="H77" s="9">
        <v>11.733704567496375</v>
      </c>
      <c r="I77" s="9">
        <v>11.933192526234993</v>
      </c>
      <c r="J77" s="9">
        <v>10.258478630172926</v>
      </c>
      <c r="K77" s="9">
        <v>10.522066424495771</v>
      </c>
    </row>
    <row r="78" spans="1:11" x14ac:dyDescent="0.55000000000000004">
      <c r="A78" s="3" t="s">
        <v>135</v>
      </c>
      <c r="B78" s="9">
        <v>9.6224801692876447</v>
      </c>
      <c r="C78" s="9">
        <v>8.9955454338211744</v>
      </c>
      <c r="D78" s="9">
        <v>6.8236520850528644</v>
      </c>
      <c r="E78" s="9">
        <v>6.5391840192240238</v>
      </c>
      <c r="F78" s="9">
        <v>6.8836658153908825</v>
      </c>
      <c r="G78" s="9">
        <v>6.484015341058651</v>
      </c>
      <c r="H78" s="9">
        <v>6.6494145728132423</v>
      </c>
      <c r="I78" s="9">
        <v>7.388540897248852</v>
      </c>
      <c r="J78" s="9">
        <v>7.4604687226014219</v>
      </c>
      <c r="K78" s="9">
        <v>6.739759672595957</v>
      </c>
    </row>
    <row r="79" spans="1:11" x14ac:dyDescent="0.55000000000000004">
      <c r="A79" s="2" t="s">
        <v>64</v>
      </c>
      <c r="B79" s="9">
        <v>1.8119404039845561</v>
      </c>
      <c r="C79" s="9">
        <v>1.5750424678387813</v>
      </c>
      <c r="D79" s="9">
        <v>1.4693968264085615</v>
      </c>
      <c r="E79" s="9">
        <v>1.495963839376145</v>
      </c>
      <c r="F79" s="9">
        <v>1.300666412539129</v>
      </c>
      <c r="G79" s="9">
        <v>1.29809836678182</v>
      </c>
      <c r="H79" s="9">
        <v>1.4395081123177469</v>
      </c>
      <c r="I79" s="9">
        <v>1.7959900481661943</v>
      </c>
      <c r="J79" s="9">
        <v>1.9932874093495778</v>
      </c>
      <c r="K79" s="9">
        <v>1.9399894461116451</v>
      </c>
    </row>
    <row r="80" spans="1:11" x14ac:dyDescent="0.55000000000000004">
      <c r="A80" s="3" t="s">
        <v>136</v>
      </c>
      <c r="B80" s="9" t="s">
        <v>32</v>
      </c>
      <c r="C80" s="9" t="s">
        <v>32</v>
      </c>
      <c r="D80" s="9" t="s">
        <v>32</v>
      </c>
      <c r="E80" s="9" t="s">
        <v>32</v>
      </c>
      <c r="F80" s="9" t="s">
        <v>32</v>
      </c>
      <c r="G80" s="9" t="s">
        <v>32</v>
      </c>
      <c r="H80" s="9" t="s">
        <v>32</v>
      </c>
      <c r="I80" s="9" t="s">
        <v>32</v>
      </c>
      <c r="J80" s="9" t="s">
        <v>32</v>
      </c>
      <c r="K80" s="9" t="s">
        <v>32</v>
      </c>
    </row>
    <row r="81" spans="1:11" x14ac:dyDescent="0.55000000000000004">
      <c r="A81" s="3" t="s">
        <v>137</v>
      </c>
      <c r="B81" s="9">
        <v>2.8605875654501438</v>
      </c>
      <c r="C81" s="9">
        <v>2.3266837637976923</v>
      </c>
      <c r="D81" s="9">
        <v>2.1806670482276229</v>
      </c>
      <c r="E81" s="9">
        <v>2.6071658020950137</v>
      </c>
      <c r="F81" s="9">
        <v>2.7409689487217745</v>
      </c>
      <c r="G81" s="9">
        <v>2.0860634090116514</v>
      </c>
      <c r="H81" s="9">
        <v>3.2025958194265978</v>
      </c>
      <c r="I81" s="9">
        <v>2.660813909198593</v>
      </c>
      <c r="J81" s="9">
        <v>2.1674124122967773</v>
      </c>
      <c r="K81" s="9">
        <v>2.4768265465745301</v>
      </c>
    </row>
    <row r="82" spans="1:11" x14ac:dyDescent="0.55000000000000004">
      <c r="A82" s="3" t="s">
        <v>138</v>
      </c>
      <c r="B82" s="9">
        <v>3.5850004505668394</v>
      </c>
      <c r="C82" s="9">
        <v>4.1628176362392457</v>
      </c>
      <c r="D82" s="9">
        <v>3.6620235301159276</v>
      </c>
      <c r="E82" s="9">
        <v>4.8499971331848437</v>
      </c>
      <c r="F82" s="9">
        <v>2.9033199033759551</v>
      </c>
      <c r="G82" s="9">
        <v>3.9665144259492409</v>
      </c>
      <c r="H82" s="9">
        <v>4.0713827601244965</v>
      </c>
      <c r="I82" s="9">
        <v>8.2402981372359498</v>
      </c>
      <c r="J82" s="9">
        <v>8.9324756655617978</v>
      </c>
      <c r="K82" s="9">
        <v>7.843874273426124</v>
      </c>
    </row>
    <row r="83" spans="1:11" x14ac:dyDescent="0.55000000000000004">
      <c r="A83" s="3" t="s">
        <v>139</v>
      </c>
      <c r="B83" s="9">
        <v>2.1006440582842241</v>
      </c>
      <c r="C83" s="9">
        <v>1.5752637730864036</v>
      </c>
      <c r="D83" s="9">
        <v>1.6259355243943618</v>
      </c>
      <c r="E83" s="9">
        <v>1.1900937353089822</v>
      </c>
      <c r="F83" s="9">
        <v>1.0053114521897042</v>
      </c>
      <c r="G83" s="9">
        <v>1.1478985094942404</v>
      </c>
      <c r="H83" s="9">
        <v>1.1461119244469502</v>
      </c>
      <c r="I83" s="9">
        <v>1.4408346151310061</v>
      </c>
      <c r="J83" s="9">
        <v>0.7665221056492737</v>
      </c>
      <c r="K83" s="9">
        <v>0.73983828035474941</v>
      </c>
    </row>
    <row r="84" spans="1:11" x14ac:dyDescent="0.55000000000000004">
      <c r="A84" s="3" t="s">
        <v>140</v>
      </c>
      <c r="B84" s="9" t="s">
        <v>32</v>
      </c>
      <c r="C84" s="9" t="s">
        <v>32</v>
      </c>
      <c r="D84" s="9" t="s">
        <v>32</v>
      </c>
      <c r="E84" s="9" t="s">
        <v>32</v>
      </c>
      <c r="F84" s="9" t="s">
        <v>32</v>
      </c>
      <c r="G84" s="9" t="s">
        <v>32</v>
      </c>
      <c r="H84" s="9" t="s">
        <v>32</v>
      </c>
      <c r="I84" s="9" t="s">
        <v>32</v>
      </c>
      <c r="J84" s="9" t="s">
        <v>32</v>
      </c>
      <c r="K84" s="9" t="s">
        <v>32</v>
      </c>
    </row>
    <row r="85" spans="1:11" x14ac:dyDescent="0.55000000000000004">
      <c r="A85" s="3" t="s">
        <v>141</v>
      </c>
      <c r="B85" s="9">
        <v>1.1280879004101014</v>
      </c>
      <c r="C85" s="9">
        <v>0.96571211972887983</v>
      </c>
      <c r="D85" s="9">
        <v>0.79680048160301242</v>
      </c>
      <c r="E85" s="9">
        <v>0.71232279755494188</v>
      </c>
      <c r="F85" s="9">
        <v>0.7299296886967509</v>
      </c>
      <c r="G85" s="9">
        <v>0.65105183685954859</v>
      </c>
      <c r="H85" s="9">
        <v>0.68630984385883387</v>
      </c>
      <c r="I85" s="9">
        <v>0.73470455752424801</v>
      </c>
      <c r="J85" s="9">
        <v>0.75239182374272451</v>
      </c>
      <c r="K85" s="9">
        <v>0.7991487754166311</v>
      </c>
    </row>
    <row r="86" spans="1:11" x14ac:dyDescent="0.55000000000000004">
      <c r="A86" s="3" t="s">
        <v>142</v>
      </c>
      <c r="B86" s="9">
        <v>4.6074541375393538</v>
      </c>
      <c r="C86" s="9">
        <v>1.8011508277400936</v>
      </c>
      <c r="D86" s="9">
        <v>2.3063485555559948</v>
      </c>
      <c r="E86" s="9">
        <v>3.7991266730847513</v>
      </c>
      <c r="F86" s="9">
        <v>2.8349159991633228</v>
      </c>
      <c r="G86" s="9">
        <v>2.896850502453848</v>
      </c>
      <c r="H86" s="9">
        <v>3.8323938575991154</v>
      </c>
      <c r="I86" s="9">
        <v>2.6338427702480058</v>
      </c>
      <c r="J86" s="9">
        <v>2.1641951958884964</v>
      </c>
      <c r="K86" s="9">
        <v>3.1444158817543681</v>
      </c>
    </row>
    <row r="87" spans="1:11" x14ac:dyDescent="0.55000000000000004">
      <c r="A87" s="3" t="s">
        <v>143</v>
      </c>
      <c r="B87" s="9">
        <v>2.6106252164636428</v>
      </c>
      <c r="C87" s="9">
        <v>3.2046101254432706</v>
      </c>
      <c r="D87" s="9">
        <v>3.4074681768985675</v>
      </c>
      <c r="E87" s="9">
        <v>2.4714076346569001</v>
      </c>
      <c r="F87" s="9">
        <v>2.2296192304698867</v>
      </c>
      <c r="G87" s="9">
        <v>2.6754480300899699</v>
      </c>
      <c r="H87" s="9">
        <v>1.73864303659284</v>
      </c>
      <c r="I87" s="9">
        <v>1.4046474967396054</v>
      </c>
      <c r="J87" s="9">
        <v>2.0585146438269155</v>
      </c>
      <c r="K87" s="9">
        <v>4.0609833240551723</v>
      </c>
    </row>
    <row r="88" spans="1:11" x14ac:dyDescent="0.55000000000000004">
      <c r="A88" s="2" t="s">
        <v>65</v>
      </c>
      <c r="B88" s="9">
        <v>0.97083937241628393</v>
      </c>
      <c r="C88" s="9">
        <v>0.95757348038051693</v>
      </c>
      <c r="D88" s="9">
        <v>0.79041989608487173</v>
      </c>
      <c r="E88" s="9">
        <v>0.72247301027000865</v>
      </c>
      <c r="F88" s="9">
        <v>0.88532642626713098</v>
      </c>
      <c r="G88" s="9">
        <v>0.88921620662372813</v>
      </c>
      <c r="H88" s="9">
        <v>0.87086552292609742</v>
      </c>
      <c r="I88" s="9">
        <v>0.71384681204066769</v>
      </c>
      <c r="J88" s="9">
        <v>0.58465857172658764</v>
      </c>
      <c r="K88" s="9">
        <v>0.61126336921841151</v>
      </c>
    </row>
    <row r="89" spans="1:11" x14ac:dyDescent="0.55000000000000004">
      <c r="A89" s="3" t="s">
        <v>144</v>
      </c>
      <c r="B89" s="9" t="s">
        <v>32</v>
      </c>
      <c r="C89" s="9" t="s">
        <v>32</v>
      </c>
      <c r="D89" s="9" t="s">
        <v>32</v>
      </c>
      <c r="E89" s="9" t="s">
        <v>32</v>
      </c>
      <c r="F89" s="9" t="s">
        <v>32</v>
      </c>
      <c r="G89" s="9" t="s">
        <v>32</v>
      </c>
      <c r="H89" s="9" t="s">
        <v>32</v>
      </c>
      <c r="I89" s="9" t="s">
        <v>32</v>
      </c>
      <c r="J89" s="9" t="s">
        <v>32</v>
      </c>
      <c r="K89" s="9" t="s">
        <v>32</v>
      </c>
    </row>
    <row r="90" spans="1:11" x14ac:dyDescent="0.55000000000000004">
      <c r="A90" s="3" t="s">
        <v>145</v>
      </c>
      <c r="B90" s="9">
        <v>0.88894580570314008</v>
      </c>
      <c r="C90" s="9">
        <v>0.90705582502139281</v>
      </c>
      <c r="D90" s="9">
        <v>0.67041722674742976</v>
      </c>
      <c r="E90" s="9">
        <v>0.59646302673569151</v>
      </c>
      <c r="F90" s="9">
        <v>0.71530076624794758</v>
      </c>
      <c r="G90" s="9">
        <v>0.76841895265338067</v>
      </c>
      <c r="H90" s="9">
        <v>0.73812404420031485</v>
      </c>
      <c r="I90" s="9">
        <v>0.57415056091690253</v>
      </c>
      <c r="J90" s="9">
        <v>0.46373420497534668</v>
      </c>
      <c r="K90" s="9">
        <v>0.41895802848708463</v>
      </c>
    </row>
    <row r="91" spans="1:11" x14ac:dyDescent="0.55000000000000004">
      <c r="A91" s="3" t="s">
        <v>146</v>
      </c>
      <c r="B91" s="9">
        <v>1.4915387324449016</v>
      </c>
      <c r="C91" s="9">
        <v>1.3308902148061148</v>
      </c>
      <c r="D91" s="9">
        <v>1.1892782836113429</v>
      </c>
      <c r="E91" s="9">
        <v>1.3986478278411627</v>
      </c>
      <c r="F91" s="9">
        <v>1.5401081582601457</v>
      </c>
      <c r="G91" s="9">
        <v>1.3532538281789988</v>
      </c>
      <c r="H91" s="9">
        <v>1.1834931678426661</v>
      </c>
      <c r="I91" s="9">
        <v>1.1704105227874493</v>
      </c>
      <c r="J91" s="9">
        <v>0.99931915820117412</v>
      </c>
      <c r="K91" s="9">
        <v>1.064160070329162</v>
      </c>
    </row>
    <row r="92" spans="1:11" x14ac:dyDescent="0.55000000000000004">
      <c r="A92" s="3" t="s">
        <v>147</v>
      </c>
      <c r="B92" s="9">
        <v>0.75987751744996157</v>
      </c>
      <c r="C92" s="9">
        <v>0.80515587973549618</v>
      </c>
      <c r="D92" s="9">
        <v>0.76640506757986449</v>
      </c>
      <c r="E92" s="9">
        <v>0.56257967439020873</v>
      </c>
      <c r="F92" s="9">
        <v>0.76761482611233212</v>
      </c>
      <c r="G92" s="9">
        <v>0.8022017445868489</v>
      </c>
      <c r="H92" s="9">
        <v>0.87432324910167325</v>
      </c>
      <c r="I92" s="9">
        <v>0.63307129723591871</v>
      </c>
      <c r="J92" s="9">
        <v>0.52659794901597456</v>
      </c>
      <c r="K92" s="9">
        <v>0.66795150868217579</v>
      </c>
    </row>
    <row r="93" spans="1:11" x14ac:dyDescent="0.55000000000000004">
      <c r="A93" s="2" t="s">
        <v>66</v>
      </c>
      <c r="B93" s="9">
        <v>2.8937351089510193</v>
      </c>
      <c r="C93" s="9">
        <v>2.7924465971506791</v>
      </c>
      <c r="D93" s="9">
        <v>2.5798934574410368</v>
      </c>
      <c r="E93" s="9">
        <v>2.6508480189365806</v>
      </c>
      <c r="F93" s="9">
        <v>2.849750752117024</v>
      </c>
      <c r="G93" s="9">
        <v>2.9273254398072375</v>
      </c>
      <c r="H93" s="9">
        <v>3.2195354176383351</v>
      </c>
      <c r="I93" s="9">
        <v>3.1769474834099691</v>
      </c>
      <c r="J93" s="9">
        <v>3.2956381110178197</v>
      </c>
      <c r="K93" s="9">
        <v>3.6257446701986478</v>
      </c>
    </row>
    <row r="94" spans="1:11" x14ac:dyDescent="0.55000000000000004">
      <c r="A94" s="3" t="s">
        <v>148</v>
      </c>
      <c r="B94" s="9" t="s">
        <v>32</v>
      </c>
      <c r="C94" s="9" t="s">
        <v>32</v>
      </c>
      <c r="D94" s="9" t="s">
        <v>32</v>
      </c>
      <c r="E94" s="9" t="s">
        <v>32</v>
      </c>
      <c r="F94" s="9" t="s">
        <v>32</v>
      </c>
      <c r="G94" s="9" t="s">
        <v>32</v>
      </c>
      <c r="H94" s="9" t="s">
        <v>32</v>
      </c>
      <c r="I94" s="9" t="s">
        <v>32</v>
      </c>
      <c r="J94" s="9" t="s">
        <v>32</v>
      </c>
      <c r="K94" s="9" t="s">
        <v>32</v>
      </c>
    </row>
    <row r="95" spans="1:11" x14ac:dyDescent="0.55000000000000004">
      <c r="A95" s="3" t="s">
        <v>149</v>
      </c>
      <c r="B95" s="9">
        <v>7.7617394944703779</v>
      </c>
      <c r="C95" s="9">
        <v>8.0587861824087739</v>
      </c>
      <c r="D95" s="9">
        <v>8.2757785813734142</v>
      </c>
      <c r="E95" s="9">
        <v>7.6249677485784177</v>
      </c>
      <c r="F95" s="9">
        <v>8.0407185975746813</v>
      </c>
      <c r="G95" s="9">
        <v>6.572421256181566</v>
      </c>
      <c r="H95" s="9">
        <v>11.009596689994883</v>
      </c>
      <c r="I95" s="9">
        <v>9.5778901612915401</v>
      </c>
      <c r="J95" s="9">
        <v>10.828981697042344</v>
      </c>
      <c r="K95" s="9">
        <v>10.772632494188244</v>
      </c>
    </row>
    <row r="96" spans="1:11" x14ac:dyDescent="0.55000000000000004">
      <c r="A96" s="3" t="s">
        <v>150</v>
      </c>
      <c r="B96" s="9">
        <v>1.5449846800069122</v>
      </c>
      <c r="C96" s="9">
        <v>1.4253870972804792</v>
      </c>
      <c r="D96" s="9">
        <v>1.3275420751838649</v>
      </c>
      <c r="E96" s="9">
        <v>1.4568183776808727</v>
      </c>
      <c r="F96" s="9">
        <v>1.6616731616207396</v>
      </c>
      <c r="G96" s="9">
        <v>1.8590915346904409</v>
      </c>
      <c r="H96" s="9">
        <v>1.7187756720426646</v>
      </c>
      <c r="I96" s="9">
        <v>1.7689871378768418</v>
      </c>
      <c r="J96" s="9">
        <v>1.8579800487224543</v>
      </c>
      <c r="K96" s="9">
        <v>2.0333312111689685</v>
      </c>
    </row>
    <row r="97" spans="1:11" x14ac:dyDescent="0.55000000000000004">
      <c r="A97" s="2" t="s">
        <v>67</v>
      </c>
      <c r="B97" s="9">
        <v>1.1360065455593427</v>
      </c>
      <c r="C97" s="9">
        <v>1.1047382927188778</v>
      </c>
      <c r="D97" s="9">
        <v>1.0040561788182187</v>
      </c>
      <c r="E97" s="9">
        <v>1.0386046421994199</v>
      </c>
      <c r="F97" s="9">
        <v>1.1341763075108482</v>
      </c>
      <c r="G97" s="9">
        <v>1.1997094844533427</v>
      </c>
      <c r="H97" s="9">
        <v>1.2280783737407697</v>
      </c>
      <c r="I97" s="9">
        <v>1.1793406100351604</v>
      </c>
      <c r="J97" s="9">
        <v>1.077011435363401</v>
      </c>
      <c r="K97" s="9">
        <v>1.1477162913269956</v>
      </c>
    </row>
    <row r="98" spans="1:11" x14ac:dyDescent="0.55000000000000004">
      <c r="A98" s="3" t="s">
        <v>151</v>
      </c>
      <c r="B98" s="9" t="s">
        <v>32</v>
      </c>
      <c r="C98" s="9" t="s">
        <v>32</v>
      </c>
      <c r="D98" s="9" t="s">
        <v>32</v>
      </c>
      <c r="E98" s="9" t="s">
        <v>32</v>
      </c>
      <c r="F98" s="9" t="s">
        <v>32</v>
      </c>
      <c r="G98" s="9" t="s">
        <v>32</v>
      </c>
      <c r="H98" s="9" t="s">
        <v>32</v>
      </c>
      <c r="I98" s="9" t="s">
        <v>32</v>
      </c>
      <c r="J98" s="9" t="s">
        <v>32</v>
      </c>
      <c r="K98" s="9" t="s">
        <v>32</v>
      </c>
    </row>
    <row r="99" spans="1:11" x14ac:dyDescent="0.55000000000000004">
      <c r="A99" s="3" t="s">
        <v>152</v>
      </c>
      <c r="B99" s="9">
        <v>1.3174450795201558</v>
      </c>
      <c r="C99" s="9">
        <v>1.2894639104271588</v>
      </c>
      <c r="D99" s="9">
        <v>1.1744334193564823</v>
      </c>
      <c r="E99" s="9">
        <v>1.2466809009103175</v>
      </c>
      <c r="F99" s="9">
        <v>1.3988763036584153</v>
      </c>
      <c r="G99" s="9">
        <v>1.4708172102968069</v>
      </c>
      <c r="H99" s="9">
        <v>1.4680548427302436</v>
      </c>
      <c r="I99" s="9">
        <v>1.494681402343913</v>
      </c>
      <c r="J99" s="9">
        <v>1.3796924471723235</v>
      </c>
      <c r="K99" s="9">
        <v>1.5019190045865696</v>
      </c>
    </row>
    <row r="100" spans="1:11" x14ac:dyDescent="0.55000000000000004">
      <c r="A100" s="3" t="s">
        <v>153</v>
      </c>
      <c r="B100" s="9">
        <v>0.47452740154554574</v>
      </c>
      <c r="C100" s="9">
        <v>0.42295792719271319</v>
      </c>
      <c r="D100" s="9">
        <v>0.37767092874635733</v>
      </c>
      <c r="E100" s="9">
        <v>0.33941190341420591</v>
      </c>
      <c r="F100" s="9">
        <v>0.33891532752648867</v>
      </c>
      <c r="G100" s="9">
        <v>0.40930094800671907</v>
      </c>
      <c r="H100" s="9">
        <v>0.50928679567241752</v>
      </c>
      <c r="I100" s="9">
        <v>0.33131355215966063</v>
      </c>
      <c r="J100" s="9">
        <v>0.26368521678121853</v>
      </c>
      <c r="K100" s="9">
        <v>0.31116061861303207</v>
      </c>
    </row>
    <row r="101" spans="1:11" x14ac:dyDescent="0.55000000000000004">
      <c r="A101" s="2" t="s">
        <v>68</v>
      </c>
      <c r="B101" s="9">
        <v>5.9088339884662435</v>
      </c>
      <c r="C101" s="9">
        <v>5.5825861346365064</v>
      </c>
      <c r="D101" s="9">
        <v>5.6799038229610899</v>
      </c>
      <c r="E101" s="9">
        <v>6.1417193658456668</v>
      </c>
      <c r="F101" s="9">
        <v>6.7484354051050719</v>
      </c>
      <c r="G101" s="9">
        <v>6.9024921262435432</v>
      </c>
      <c r="H101" s="9">
        <v>6.6339993873858836</v>
      </c>
      <c r="I101" s="9">
        <v>7.5352241805094495</v>
      </c>
      <c r="J101" s="9">
        <v>4.2650252422155175</v>
      </c>
      <c r="K101" s="9">
        <v>5.1651349863169065</v>
      </c>
    </row>
    <row r="102" spans="1:11" x14ac:dyDescent="0.55000000000000004">
      <c r="A102" s="3" t="s">
        <v>154</v>
      </c>
      <c r="B102" s="9" t="s">
        <v>32</v>
      </c>
      <c r="C102" s="9" t="s">
        <v>32</v>
      </c>
      <c r="D102" s="9" t="s">
        <v>32</v>
      </c>
      <c r="E102" s="9" t="s">
        <v>32</v>
      </c>
      <c r="F102" s="9" t="s">
        <v>32</v>
      </c>
      <c r="G102" s="9" t="s">
        <v>32</v>
      </c>
      <c r="H102" s="9" t="s">
        <v>32</v>
      </c>
      <c r="I102" s="9" t="s">
        <v>32</v>
      </c>
      <c r="J102" s="9" t="s">
        <v>32</v>
      </c>
      <c r="K102" s="9" t="s">
        <v>32</v>
      </c>
    </row>
    <row r="103" spans="1:11" x14ac:dyDescent="0.55000000000000004">
      <c r="A103" s="3" t="s">
        <v>155</v>
      </c>
      <c r="B103" s="9">
        <v>3.8732583554419158</v>
      </c>
      <c r="C103" s="9">
        <v>3.5933424222678911</v>
      </c>
      <c r="D103" s="9">
        <v>4.0334551126597784</v>
      </c>
      <c r="E103" s="9">
        <v>4.5327855714446352</v>
      </c>
      <c r="F103" s="9">
        <v>5.0189490447889087</v>
      </c>
      <c r="G103" s="9">
        <v>4.9490843742561346</v>
      </c>
      <c r="H103" s="9">
        <v>4.6021740477380435</v>
      </c>
      <c r="I103" s="9">
        <v>5.4786702169483776</v>
      </c>
      <c r="J103" s="9">
        <v>2.5961283001920683</v>
      </c>
      <c r="K103" s="9">
        <v>3.2807734647335716</v>
      </c>
    </row>
    <row r="104" spans="1:11" x14ac:dyDescent="0.55000000000000004">
      <c r="A104" s="3" t="s">
        <v>156</v>
      </c>
      <c r="B104" s="9">
        <v>11.876513140961107</v>
      </c>
      <c r="C104" s="9">
        <v>11.847265899542883</v>
      </c>
      <c r="D104" s="9">
        <v>10.212823583753435</v>
      </c>
      <c r="E104" s="9">
        <v>10.652679392673216</v>
      </c>
      <c r="F104" s="9">
        <v>11.643545375667706</v>
      </c>
      <c r="G104" s="9">
        <v>12.290684203916936</v>
      </c>
      <c r="H104" s="9">
        <v>12.22330907596165</v>
      </c>
      <c r="I104" s="9">
        <v>12.172062441037665</v>
      </c>
      <c r="J104" s="9">
        <v>12.369316192336282</v>
      </c>
      <c r="K104" s="9">
        <v>12.605752430340567</v>
      </c>
    </row>
    <row r="105" spans="1:11" x14ac:dyDescent="0.55000000000000004">
      <c r="A105" s="2" t="s">
        <v>69</v>
      </c>
      <c r="B105" s="9">
        <v>7.4656269605238172</v>
      </c>
      <c r="C105" s="9">
        <v>6.8940460652668172</v>
      </c>
      <c r="D105" s="9">
        <v>6.3577288078946355</v>
      </c>
      <c r="E105" s="9">
        <v>6.1677276190704022</v>
      </c>
      <c r="F105" s="9">
        <v>6.5124993982631265</v>
      </c>
      <c r="G105" s="9">
        <v>6.3714689998720786</v>
      </c>
      <c r="H105" s="9">
        <v>7.0176059253084491</v>
      </c>
      <c r="I105" s="9">
        <v>7.3389936093569554</v>
      </c>
      <c r="J105" s="9">
        <v>9.8740979098917698</v>
      </c>
      <c r="K105" s="9">
        <v>9.8604411299824442</v>
      </c>
    </row>
    <row r="106" spans="1:11" x14ac:dyDescent="0.55000000000000004">
      <c r="A106" s="3" t="s">
        <v>157</v>
      </c>
      <c r="B106" s="9" t="s">
        <v>32</v>
      </c>
      <c r="C106" s="9" t="s">
        <v>32</v>
      </c>
      <c r="D106" s="9" t="s">
        <v>32</v>
      </c>
      <c r="E106" s="9" t="s">
        <v>32</v>
      </c>
      <c r="F106" s="9" t="s">
        <v>32</v>
      </c>
      <c r="G106" s="9" t="s">
        <v>32</v>
      </c>
      <c r="H106" s="9" t="s">
        <v>32</v>
      </c>
      <c r="I106" s="9" t="s">
        <v>32</v>
      </c>
      <c r="J106" s="9" t="s">
        <v>32</v>
      </c>
      <c r="K106" s="9" t="s">
        <v>32</v>
      </c>
    </row>
    <row r="107" spans="1:11" x14ac:dyDescent="0.55000000000000004">
      <c r="A107" s="3" t="s">
        <v>158</v>
      </c>
      <c r="B107" s="9">
        <v>4.8281048629301928</v>
      </c>
      <c r="C107" s="9">
        <v>4.1299665124539722</v>
      </c>
      <c r="D107" s="9">
        <v>3.6096781148995167</v>
      </c>
      <c r="E107" s="9">
        <v>3.3167663666883378</v>
      </c>
      <c r="F107" s="9">
        <v>3.5223149450984352</v>
      </c>
      <c r="G107" s="9">
        <v>2.9170363305299065</v>
      </c>
      <c r="H107" s="9">
        <v>3.2661068663359338</v>
      </c>
      <c r="I107" s="9">
        <v>3.5176885172739922</v>
      </c>
      <c r="J107" s="9">
        <v>3.8925188184770141</v>
      </c>
      <c r="K107" s="9">
        <v>3.5672911605617545</v>
      </c>
    </row>
    <row r="108" spans="1:11" x14ac:dyDescent="0.55000000000000004">
      <c r="A108" s="3" t="s">
        <v>159</v>
      </c>
      <c r="B108" s="9">
        <v>2.4635145310055302</v>
      </c>
      <c r="C108" s="9">
        <v>1.702612301898099</v>
      </c>
      <c r="D108" s="9">
        <v>1.0658902394600971</v>
      </c>
      <c r="E108" s="9">
        <v>1.1300377649467568</v>
      </c>
      <c r="F108" s="9">
        <v>1.0396134373897548</v>
      </c>
      <c r="G108" s="9">
        <v>0.98186510761908385</v>
      </c>
      <c r="H108" s="9">
        <v>1.1675911572661126</v>
      </c>
      <c r="I108" s="9">
        <v>0.8822239280542602</v>
      </c>
      <c r="J108" s="9">
        <v>0.82912619951518352</v>
      </c>
      <c r="K108" s="9">
        <v>0.59147090222615684</v>
      </c>
    </row>
    <row r="109" spans="1:11" x14ac:dyDescent="0.55000000000000004">
      <c r="A109" s="3" t="s">
        <v>160</v>
      </c>
      <c r="B109" s="9">
        <v>16.428793411958623</v>
      </c>
      <c r="C109" s="9">
        <v>16.873837829917658</v>
      </c>
      <c r="D109" s="9">
        <v>15.900720784925523</v>
      </c>
      <c r="E109" s="9">
        <v>16.128388466754487</v>
      </c>
      <c r="F109" s="9">
        <v>15.871198584130884</v>
      </c>
      <c r="G109" s="9">
        <v>19.183718911599687</v>
      </c>
      <c r="H109" s="9">
        <v>21.061388495907245</v>
      </c>
      <c r="I109" s="9">
        <v>20.620548814936473</v>
      </c>
      <c r="J109" s="9">
        <v>30.479567718883825</v>
      </c>
      <c r="K109" s="9">
        <v>31.619257286734271</v>
      </c>
    </row>
    <row r="110" spans="1:11" x14ac:dyDescent="0.55000000000000004">
      <c r="A110" s="2" t="s">
        <v>70</v>
      </c>
      <c r="B110" s="9">
        <v>4.4423164244264255</v>
      </c>
      <c r="C110" s="9">
        <v>4.6312124089698994</v>
      </c>
      <c r="D110" s="9">
        <v>4.3814161220489547</v>
      </c>
      <c r="E110" s="9">
        <v>4.3579399804327119</v>
      </c>
      <c r="F110" s="9">
        <v>4.2726236042518284</v>
      </c>
      <c r="G110" s="9">
        <v>4.6044518324392651</v>
      </c>
      <c r="H110" s="9">
        <v>4.3278287057973683</v>
      </c>
      <c r="I110" s="9">
        <v>4.8306280347112169</v>
      </c>
      <c r="J110" s="9">
        <v>5.0147304082338762</v>
      </c>
      <c r="K110" s="9">
        <v>6.1026748954024086</v>
      </c>
    </row>
    <row r="111" spans="1:11" x14ac:dyDescent="0.55000000000000004">
      <c r="A111" s="3" t="s">
        <v>161</v>
      </c>
      <c r="B111" s="9" t="s">
        <v>32</v>
      </c>
      <c r="C111" s="9" t="s">
        <v>32</v>
      </c>
      <c r="D111" s="9" t="s">
        <v>32</v>
      </c>
      <c r="E111" s="9" t="s">
        <v>32</v>
      </c>
      <c r="F111" s="9" t="s">
        <v>32</v>
      </c>
      <c r="G111" s="9" t="s">
        <v>32</v>
      </c>
      <c r="H111" s="9" t="s">
        <v>32</v>
      </c>
      <c r="I111" s="9" t="s">
        <v>32</v>
      </c>
      <c r="J111" s="9" t="s">
        <v>32</v>
      </c>
      <c r="K111" s="9" t="s">
        <v>32</v>
      </c>
    </row>
    <row r="112" spans="1:11" x14ac:dyDescent="0.55000000000000004">
      <c r="A112" s="3" t="s">
        <v>162</v>
      </c>
      <c r="B112" s="9">
        <v>5.6136459524707885</v>
      </c>
      <c r="C112" s="9">
        <v>6.2290418409755528</v>
      </c>
      <c r="D112" s="9">
        <v>5.9746889169287174</v>
      </c>
      <c r="E112" s="9">
        <v>5.9686582865984423</v>
      </c>
      <c r="F112" s="9">
        <v>5.6677949939670693</v>
      </c>
      <c r="G112" s="9">
        <v>6.0528374250036343</v>
      </c>
      <c r="H112" s="9">
        <v>5.7973148871810016</v>
      </c>
      <c r="I112" s="9">
        <v>6.5419196679755531</v>
      </c>
      <c r="J112" s="9">
        <v>6.8085835164851867</v>
      </c>
      <c r="K112" s="9">
        <v>8.6244800007710865</v>
      </c>
    </row>
    <row r="113" spans="1:11" x14ac:dyDescent="0.55000000000000004">
      <c r="A113" s="3" t="s">
        <v>163</v>
      </c>
      <c r="B113" s="9">
        <v>2.7856030878036533</v>
      </c>
      <c r="C113" s="9">
        <v>2.6256327834201967</v>
      </c>
      <c r="D113" s="9">
        <v>2.5023161970326284</v>
      </c>
      <c r="E113" s="9">
        <v>2.2338458217740009</v>
      </c>
      <c r="F113" s="9">
        <v>2.3124308374115192</v>
      </c>
      <c r="G113" s="9">
        <v>2.3000215135975428</v>
      </c>
      <c r="H113" s="9">
        <v>2.0454901018390363</v>
      </c>
      <c r="I113" s="9">
        <v>1.949320681522891</v>
      </c>
      <c r="J113" s="9">
        <v>1.9453951397553682</v>
      </c>
      <c r="K113" s="9">
        <v>2.064026497277442</v>
      </c>
    </row>
    <row r="114" spans="1:11" x14ac:dyDescent="0.55000000000000004">
      <c r="A114" s="3" t="s">
        <v>164</v>
      </c>
      <c r="B114" s="9">
        <v>2.3601523823771573</v>
      </c>
      <c r="C114" s="9">
        <v>1.8569024975355852</v>
      </c>
      <c r="D114" s="9">
        <v>1.6614073465910519</v>
      </c>
      <c r="E114" s="9">
        <v>1.6501280347671519</v>
      </c>
      <c r="F114" s="9">
        <v>1.5489600116463733</v>
      </c>
      <c r="G114" s="9">
        <v>1.8267229668694056</v>
      </c>
      <c r="H114" s="9">
        <v>1.8368056853182904</v>
      </c>
      <c r="I114" s="9">
        <v>1.9252235673200315</v>
      </c>
      <c r="J114" s="9">
        <v>1.8367017072459129</v>
      </c>
      <c r="K114" s="9">
        <v>1.6853814782216288</v>
      </c>
    </row>
    <row r="115" spans="1:11" x14ac:dyDescent="0.55000000000000004">
      <c r="A115" s="2" t="s">
        <v>71</v>
      </c>
      <c r="B115" s="9">
        <v>8.7806501681263018</v>
      </c>
      <c r="C115" s="9">
        <v>8.4952650994897461</v>
      </c>
      <c r="D115" s="9">
        <v>7.4311625347322439</v>
      </c>
      <c r="E115" s="9">
        <v>7.7055365219231291</v>
      </c>
      <c r="F115" s="9">
        <v>7.4488714840986834</v>
      </c>
      <c r="G115" s="9">
        <v>8.2445920043335441</v>
      </c>
      <c r="H115" s="9">
        <v>8.512035923538809</v>
      </c>
      <c r="I115" s="9">
        <v>10.080283995143819</v>
      </c>
      <c r="J115" s="9">
        <v>9.1147624510204093</v>
      </c>
      <c r="K115" s="9">
        <v>8.9012702079426109</v>
      </c>
    </row>
    <row r="116" spans="1:11" x14ac:dyDescent="0.55000000000000004">
      <c r="A116" s="3" t="s">
        <v>165</v>
      </c>
      <c r="B116" s="9" t="s">
        <v>32</v>
      </c>
      <c r="C116" s="9" t="s">
        <v>32</v>
      </c>
      <c r="D116" s="9" t="s">
        <v>32</v>
      </c>
      <c r="E116" s="9" t="s">
        <v>32</v>
      </c>
      <c r="F116" s="9" t="s">
        <v>32</v>
      </c>
      <c r="G116" s="9" t="s">
        <v>32</v>
      </c>
      <c r="H116" s="9" t="s">
        <v>32</v>
      </c>
      <c r="I116" s="9" t="s">
        <v>32</v>
      </c>
      <c r="J116" s="9" t="s">
        <v>32</v>
      </c>
      <c r="K116" s="9" t="s">
        <v>32</v>
      </c>
    </row>
    <row r="117" spans="1:11" x14ac:dyDescent="0.55000000000000004">
      <c r="A117" s="3" t="s">
        <v>166</v>
      </c>
      <c r="B117" s="9">
        <v>11.645138588366617</v>
      </c>
      <c r="C117" s="9">
        <v>11.307597491811707</v>
      </c>
      <c r="D117" s="9">
        <v>9.3528451054722801</v>
      </c>
      <c r="E117" s="9">
        <v>10.012322158559073</v>
      </c>
      <c r="F117" s="9">
        <v>9.2840933899589047</v>
      </c>
      <c r="G117" s="9">
        <v>9.6822907787438393</v>
      </c>
      <c r="H117" s="9">
        <v>9.2801122768540925</v>
      </c>
      <c r="I117" s="9">
        <v>10.950699096525986</v>
      </c>
      <c r="J117" s="9">
        <v>9.7804587887679766</v>
      </c>
      <c r="K117" s="9">
        <v>9.6415936007785401</v>
      </c>
    </row>
    <row r="118" spans="1:11" x14ac:dyDescent="0.55000000000000004">
      <c r="A118" s="3" t="s">
        <v>167</v>
      </c>
      <c r="B118" s="9">
        <v>3.7470783148231774</v>
      </c>
      <c r="C118" s="9">
        <v>3.4828225632021592</v>
      </c>
      <c r="D118" s="9">
        <v>2.8890721014180261</v>
      </c>
      <c r="E118" s="9">
        <v>2.8326600482671416</v>
      </c>
      <c r="F118" s="9">
        <v>2.8033790705121615</v>
      </c>
      <c r="G118" s="9">
        <v>3.3680702960631086</v>
      </c>
      <c r="H118" s="9">
        <v>3.8708290031784518</v>
      </c>
      <c r="I118" s="9">
        <v>4.6246483276630626</v>
      </c>
      <c r="J118" s="9">
        <v>5.1058868578824894</v>
      </c>
      <c r="K118" s="9">
        <v>5.0044146963372214</v>
      </c>
    </row>
    <row r="119" spans="1:11" x14ac:dyDescent="0.55000000000000004">
      <c r="A119" s="3" t="s">
        <v>168</v>
      </c>
      <c r="B119" s="9">
        <v>18.225939009636388</v>
      </c>
      <c r="C119" s="9">
        <v>19.603903798308981</v>
      </c>
      <c r="D119" s="9">
        <v>17.84780080417875</v>
      </c>
      <c r="E119" s="9">
        <v>18.471404193297669</v>
      </c>
      <c r="F119" s="9">
        <v>17.810248199798263</v>
      </c>
      <c r="G119" s="9">
        <v>18.511126062447683</v>
      </c>
      <c r="H119" s="9">
        <v>18.739794342529585</v>
      </c>
      <c r="I119" s="9">
        <v>25.052394578004041</v>
      </c>
      <c r="J119" s="9">
        <v>20.947563390580303</v>
      </c>
      <c r="K119" s="9">
        <v>23.480871437259033</v>
      </c>
    </row>
    <row r="120" spans="1:11" x14ac:dyDescent="0.55000000000000004">
      <c r="A120" s="3" t="s">
        <v>169</v>
      </c>
      <c r="B120" s="9">
        <v>5.6315978411171903</v>
      </c>
      <c r="C120" s="9">
        <v>5.2851825473671319</v>
      </c>
      <c r="D120" s="9">
        <v>5.2524292845286258</v>
      </c>
      <c r="E120" s="9">
        <v>5.4968548484823323</v>
      </c>
      <c r="F120" s="9">
        <v>4.854094244717551</v>
      </c>
      <c r="G120" s="9">
        <v>5.9622619738787215</v>
      </c>
      <c r="H120" s="9">
        <v>6.6628381899651981</v>
      </c>
      <c r="I120" s="9">
        <v>7.4278548915619229</v>
      </c>
      <c r="J120" s="9">
        <v>6.8500832310329569</v>
      </c>
      <c r="K120" s="9">
        <v>6.2459883507627527</v>
      </c>
    </row>
    <row r="121" spans="1:11" x14ac:dyDescent="0.55000000000000004">
      <c r="A121" s="2" t="s">
        <v>72</v>
      </c>
      <c r="B121" s="9">
        <v>8.2722042460990561</v>
      </c>
      <c r="C121" s="9">
        <v>7.4320299483748071</v>
      </c>
      <c r="D121" s="9">
        <v>6.6242461277958729</v>
      </c>
      <c r="E121" s="9">
        <v>7.4811458780207394</v>
      </c>
      <c r="F121" s="9">
        <v>6.6451610772139702</v>
      </c>
      <c r="G121" s="9">
        <v>7.216094386032684</v>
      </c>
      <c r="H121" s="9">
        <v>7.8359293082030019</v>
      </c>
      <c r="I121" s="9">
        <v>7.537259940259494</v>
      </c>
      <c r="J121" s="9">
        <v>9.7061299778108729</v>
      </c>
      <c r="K121" s="9">
        <v>8.5577033654171242</v>
      </c>
    </row>
    <row r="122" spans="1:11" x14ac:dyDescent="0.55000000000000004">
      <c r="A122" s="3" t="s">
        <v>170</v>
      </c>
      <c r="B122" s="9" t="s">
        <v>32</v>
      </c>
      <c r="C122" s="9" t="s">
        <v>32</v>
      </c>
      <c r="D122" s="9" t="s">
        <v>32</v>
      </c>
      <c r="E122" s="9" t="s">
        <v>32</v>
      </c>
      <c r="F122" s="9" t="s">
        <v>32</v>
      </c>
      <c r="G122" s="9" t="s">
        <v>32</v>
      </c>
      <c r="H122" s="9" t="s">
        <v>32</v>
      </c>
      <c r="I122" s="9" t="s">
        <v>32</v>
      </c>
      <c r="J122" s="9" t="s">
        <v>32</v>
      </c>
      <c r="K122" s="9" t="s">
        <v>32</v>
      </c>
    </row>
    <row r="123" spans="1:11" x14ac:dyDescent="0.55000000000000004">
      <c r="A123" s="3" t="s">
        <v>171</v>
      </c>
      <c r="B123" s="9">
        <v>9.1343177829205935</v>
      </c>
      <c r="C123" s="9">
        <v>7.5612013977324812</v>
      </c>
      <c r="D123" s="9">
        <v>7.4124030925487432</v>
      </c>
      <c r="E123" s="9">
        <v>6.9790836414254169</v>
      </c>
      <c r="F123" s="9">
        <v>6.6152597846637464</v>
      </c>
      <c r="G123" s="9">
        <v>7.4310211997868558</v>
      </c>
      <c r="H123" s="9">
        <v>6.6385606947420648</v>
      </c>
      <c r="I123" s="9">
        <v>6.5004983889569736</v>
      </c>
      <c r="J123" s="9">
        <v>5.9489596890396799</v>
      </c>
      <c r="K123" s="9">
        <v>4.3566457448785423</v>
      </c>
    </row>
    <row r="124" spans="1:11" x14ac:dyDescent="0.55000000000000004">
      <c r="A124" s="3" t="s">
        <v>172</v>
      </c>
      <c r="B124" s="9">
        <v>7.9566078503462405</v>
      </c>
      <c r="C124" s="9">
        <v>6.2417027944959003</v>
      </c>
      <c r="D124" s="9">
        <v>5.6346857323028665</v>
      </c>
      <c r="E124" s="9">
        <v>7.9111615087763196</v>
      </c>
      <c r="F124" s="9">
        <v>5.756257534544825</v>
      </c>
      <c r="G124" s="9">
        <v>7.2806576857871015</v>
      </c>
      <c r="H124" s="9">
        <v>7.3711133418144534</v>
      </c>
      <c r="I124" s="9">
        <v>4.1001262032962993</v>
      </c>
      <c r="J124" s="9">
        <v>5.9484095111834572</v>
      </c>
      <c r="K124" s="9">
        <v>9.6202504260341115</v>
      </c>
    </row>
    <row r="125" spans="1:11" x14ac:dyDescent="0.55000000000000004">
      <c r="A125" s="3" t="s">
        <v>173</v>
      </c>
      <c r="B125" s="9">
        <v>9.2585491136102664</v>
      </c>
      <c r="C125" s="9">
        <v>8.6571590648777761</v>
      </c>
      <c r="D125" s="9">
        <v>7.2921670839505426</v>
      </c>
      <c r="E125" s="9">
        <v>8.3625212214257765</v>
      </c>
      <c r="F125" s="9">
        <v>7.1504407289173351</v>
      </c>
      <c r="G125" s="9">
        <v>7.5492246313547273</v>
      </c>
      <c r="H125" s="9">
        <v>9.0747104051914427</v>
      </c>
      <c r="I125" s="9">
        <v>9.5459691190667133</v>
      </c>
      <c r="J125" s="9">
        <v>10.824456054746751</v>
      </c>
      <c r="K125" s="9">
        <v>9.3931409666191588</v>
      </c>
    </row>
    <row r="126" spans="1:11" x14ac:dyDescent="0.55000000000000004">
      <c r="A126" s="3" t="s">
        <v>174</v>
      </c>
      <c r="B126" s="9">
        <v>5.3710246646613271</v>
      </c>
      <c r="C126" s="9">
        <v>4.5920296524290576</v>
      </c>
      <c r="D126" s="9">
        <v>4.1972438815627786</v>
      </c>
      <c r="E126" s="9">
        <v>5.2956183891409188</v>
      </c>
      <c r="F126" s="9">
        <v>5.4076654188932034</v>
      </c>
      <c r="G126" s="9">
        <v>5.6916244384342898</v>
      </c>
      <c r="H126" s="9">
        <v>5.6260388001999235</v>
      </c>
      <c r="I126" s="9">
        <v>5.1855068447257384</v>
      </c>
      <c r="J126" s="9">
        <v>13.949393863590858</v>
      </c>
      <c r="K126" s="9">
        <v>11.948126767393166</v>
      </c>
    </row>
    <row r="127" spans="1:11" x14ac:dyDescent="0.55000000000000004">
      <c r="A127" s="2" t="s">
        <v>73</v>
      </c>
      <c r="B127" s="9">
        <v>4.9055624953371533</v>
      </c>
      <c r="C127" s="9">
        <v>4.5669700254993364</v>
      </c>
      <c r="D127" s="9">
        <v>4.3074104005886742</v>
      </c>
      <c r="E127" s="9">
        <v>4.2827752384504292</v>
      </c>
      <c r="F127" s="9">
        <v>4.3280598614502175</v>
      </c>
      <c r="G127" s="9">
        <v>4.3123098522004506</v>
      </c>
      <c r="H127" s="9">
        <v>5.207190869341102</v>
      </c>
      <c r="I127" s="9">
        <v>5.5321497039976943</v>
      </c>
      <c r="J127" s="9">
        <v>5.1732865340946779</v>
      </c>
      <c r="K127" s="9">
        <v>5.4391263634187919</v>
      </c>
    </row>
    <row r="128" spans="1:11" x14ac:dyDescent="0.55000000000000004">
      <c r="A128" s="3" t="s">
        <v>175</v>
      </c>
      <c r="B128" s="9" t="s">
        <v>32</v>
      </c>
      <c r="C128" s="9" t="s">
        <v>32</v>
      </c>
      <c r="D128" s="9" t="s">
        <v>32</v>
      </c>
      <c r="E128" s="9" t="s">
        <v>32</v>
      </c>
      <c r="F128" s="9" t="s">
        <v>32</v>
      </c>
      <c r="G128" s="9" t="s">
        <v>32</v>
      </c>
      <c r="H128" s="9" t="s">
        <v>32</v>
      </c>
      <c r="I128" s="9" t="s">
        <v>32</v>
      </c>
      <c r="J128" s="9" t="s">
        <v>32</v>
      </c>
      <c r="K128" s="9" t="s">
        <v>32</v>
      </c>
    </row>
    <row r="129" spans="1:11" x14ac:dyDescent="0.55000000000000004">
      <c r="A129" s="3" t="s">
        <v>176</v>
      </c>
      <c r="B129" s="9">
        <v>4.0213877688513469</v>
      </c>
      <c r="C129" s="9">
        <v>4.2323482795423386</v>
      </c>
      <c r="D129" s="9">
        <v>4.0378303170252687</v>
      </c>
      <c r="E129" s="9">
        <v>4.5459168880194376</v>
      </c>
      <c r="F129" s="9">
        <v>4.3564005269738617</v>
      </c>
      <c r="G129" s="9">
        <v>4.5738523988085964</v>
      </c>
      <c r="H129" s="9">
        <v>5.2263792265671061</v>
      </c>
      <c r="I129" s="9">
        <v>5.5606025336285239</v>
      </c>
      <c r="J129" s="9">
        <v>4.8998109068280682</v>
      </c>
      <c r="K129" s="9">
        <v>4.926495810472904</v>
      </c>
    </row>
    <row r="130" spans="1:11" x14ac:dyDescent="0.55000000000000004">
      <c r="A130" s="3" t="s">
        <v>177</v>
      </c>
      <c r="B130" s="9">
        <v>6.0356188947932798</v>
      </c>
      <c r="C130" s="9">
        <v>4.8943542834931417</v>
      </c>
      <c r="D130" s="9">
        <v>4.6369380506878128</v>
      </c>
      <c r="E130" s="9">
        <v>3.9565439598946637</v>
      </c>
      <c r="F130" s="9">
        <v>4.2458429712452332</v>
      </c>
      <c r="G130" s="9">
        <v>3.9536226257429852</v>
      </c>
      <c r="H130" s="9">
        <v>5.1368767278679357</v>
      </c>
      <c r="I130" s="9">
        <v>5.3962389072079127</v>
      </c>
      <c r="J130" s="9">
        <v>5.4454214909729366</v>
      </c>
      <c r="K130" s="9">
        <v>6.0022147413875242</v>
      </c>
    </row>
    <row r="131" spans="1:11" x14ac:dyDescent="0.55000000000000004">
      <c r="A131" s="3" t="s">
        <v>178</v>
      </c>
      <c r="B131" s="9">
        <v>4.2863456289648889</v>
      </c>
      <c r="C131" s="9">
        <v>11.589180662174888</v>
      </c>
      <c r="D131" s="9">
        <v>5.7948410758763682</v>
      </c>
      <c r="E131" s="9">
        <v>7.766333890874793</v>
      </c>
      <c r="F131" s="9">
        <v>8.1742933643363376</v>
      </c>
      <c r="G131" s="9">
        <v>11.34772052977892</v>
      </c>
      <c r="H131" s="9">
        <v>8.548275676360257</v>
      </c>
      <c r="I131" s="9">
        <v>19.334073258619238</v>
      </c>
      <c r="J131" s="9">
        <v>18.774823507864014</v>
      </c>
      <c r="K131" s="9">
        <v>21.434586108877788</v>
      </c>
    </row>
    <row r="132" spans="1:11" x14ac:dyDescent="0.55000000000000004">
      <c r="A132" s="3" t="s">
        <v>179</v>
      </c>
      <c r="B132" s="9" t="s">
        <v>32</v>
      </c>
      <c r="C132" s="9" t="s">
        <v>32</v>
      </c>
      <c r="D132" s="9" t="s">
        <v>32</v>
      </c>
      <c r="E132" s="9" t="s">
        <v>32</v>
      </c>
      <c r="F132" s="9" t="s">
        <v>32</v>
      </c>
      <c r="G132" s="9" t="s">
        <v>32</v>
      </c>
      <c r="H132" s="9" t="s">
        <v>32</v>
      </c>
      <c r="I132" s="9" t="s">
        <v>32</v>
      </c>
      <c r="J132" s="9" t="s">
        <v>32</v>
      </c>
      <c r="K132" s="9" t="s">
        <v>32</v>
      </c>
    </row>
    <row r="133" spans="1:11" x14ac:dyDescent="0.55000000000000004">
      <c r="A133" s="2" t="s">
        <v>33</v>
      </c>
      <c r="B133" s="9">
        <v>6.038503615350046</v>
      </c>
      <c r="C133" s="9">
        <v>5.8152611985631246</v>
      </c>
      <c r="D133" s="9">
        <v>5.5228157535449585</v>
      </c>
      <c r="E133" s="9">
        <v>5.545029643967756</v>
      </c>
      <c r="F133" s="9">
        <v>5.5328837466061396</v>
      </c>
      <c r="G133" s="9">
        <v>5.7729977773243792</v>
      </c>
      <c r="H133" s="9">
        <v>6.0849387266733475</v>
      </c>
      <c r="I133" s="9">
        <v>6.5205281460152618</v>
      </c>
      <c r="J133" s="9">
        <v>6.6863910789139727</v>
      </c>
      <c r="K133" s="9">
        <v>6.5872489561116758</v>
      </c>
    </row>
  </sheetData>
  <hyperlinks>
    <hyperlink ref="A2" location="'Cover page'!A1" display="'Cover page'!A1" xr:uid="{741BF259-F0B9-4B4D-A537-63722CE75A1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EB96-92E3-4B53-B93D-B422A6E74058}">
  <dimension ref="A1:K133"/>
  <sheetViews>
    <sheetView zoomScale="85" zoomScaleNormal="85" workbookViewId="0">
      <selection activeCell="B2" sqref="B2"/>
    </sheetView>
  </sheetViews>
  <sheetFormatPr defaultRowHeight="14.4" x14ac:dyDescent="0.55000000000000004"/>
  <cols>
    <col min="1" max="1" width="114.68359375" bestFit="1" customWidth="1"/>
    <col min="2" max="2" width="7.83984375" bestFit="1" customWidth="1"/>
    <col min="3" max="10" width="7.26171875" bestFit="1" customWidth="1"/>
    <col min="11" max="11" width="8.3125" bestFit="1" customWidth="1"/>
    <col min="12" max="12" width="13.83984375" bestFit="1" customWidth="1"/>
    <col min="13" max="13" width="14.41796875" bestFit="1" customWidth="1"/>
    <col min="14" max="14" width="13.83984375" bestFit="1" customWidth="1"/>
    <col min="15" max="15" width="14.41796875" bestFit="1" customWidth="1"/>
    <col min="16" max="16" width="13.83984375" bestFit="1" customWidth="1"/>
    <col min="17" max="17" width="14.41796875" bestFit="1" customWidth="1"/>
    <col min="18" max="18" width="13.83984375" bestFit="1" customWidth="1"/>
    <col min="19" max="19" width="14.41796875" bestFit="1" customWidth="1"/>
    <col min="20" max="20" width="13.83984375" bestFit="1" customWidth="1"/>
    <col min="21" max="21" width="14.41796875" bestFit="1" customWidth="1"/>
  </cols>
  <sheetData>
    <row r="1" spans="1:11" ht="17.100000000000001" thickBot="1" x14ac:dyDescent="0.7">
      <c r="A1" s="4" t="str">
        <f>'Cover page'!$A$18</f>
        <v>Table 1.3. Claims (incidence rate) by Industry (ANZSIC subdivision), 10 years to 2022-23</v>
      </c>
      <c r="B1" s="5"/>
    </row>
    <row r="2" spans="1:11" ht="14.7" thickTop="1" x14ac:dyDescent="0.55000000000000004">
      <c r="A2" s="6"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35</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55</v>
      </c>
      <c r="B8" s="9">
        <v>17.494167208164058</v>
      </c>
      <c r="C8" s="9">
        <v>18.656923630513386</v>
      </c>
      <c r="D8" s="9">
        <v>17.958351829790569</v>
      </c>
      <c r="E8" s="9">
        <v>18.445533657697126</v>
      </c>
      <c r="F8" s="9">
        <v>16.729185540052612</v>
      </c>
      <c r="G8" s="9">
        <v>17.467918956025919</v>
      </c>
      <c r="H8" s="9">
        <v>18.07154258487131</v>
      </c>
      <c r="I8" s="9">
        <v>20.368682027932472</v>
      </c>
      <c r="J8" s="9">
        <v>21.054140061524169</v>
      </c>
      <c r="K8" s="9">
        <v>20.913037108629776</v>
      </c>
    </row>
    <row r="9" spans="1:11" x14ac:dyDescent="0.55000000000000004">
      <c r="A9" s="3" t="s">
        <v>74</v>
      </c>
      <c r="B9" s="9" t="s">
        <v>32</v>
      </c>
      <c r="C9" s="9" t="s">
        <v>32</v>
      </c>
      <c r="D9" s="9" t="s">
        <v>32</v>
      </c>
      <c r="E9" s="9" t="s">
        <v>32</v>
      </c>
      <c r="F9" s="9" t="s">
        <v>32</v>
      </c>
      <c r="G9" s="9" t="s">
        <v>32</v>
      </c>
      <c r="H9" s="9" t="s">
        <v>32</v>
      </c>
      <c r="I9" s="9" t="s">
        <v>32</v>
      </c>
      <c r="J9" s="9" t="s">
        <v>32</v>
      </c>
      <c r="K9" s="9" t="s">
        <v>32</v>
      </c>
    </row>
    <row r="10" spans="1:11" x14ac:dyDescent="0.55000000000000004">
      <c r="A10" s="3" t="s">
        <v>75</v>
      </c>
      <c r="B10" s="9">
        <v>16.100264500579648</v>
      </c>
      <c r="C10" s="9">
        <v>17.268851419540848</v>
      </c>
      <c r="D10" s="9">
        <v>16.796171394777925</v>
      </c>
      <c r="E10" s="9">
        <v>18.482590754679421</v>
      </c>
      <c r="F10" s="9">
        <v>16.164664093426055</v>
      </c>
      <c r="G10" s="9">
        <v>16.089003977419086</v>
      </c>
      <c r="H10" s="9">
        <v>16.55566819124768</v>
      </c>
      <c r="I10" s="9">
        <v>18.113606244163911</v>
      </c>
      <c r="J10" s="9">
        <v>19.451305747669153</v>
      </c>
      <c r="K10" s="9">
        <v>19.303312572384488</v>
      </c>
    </row>
    <row r="11" spans="1:11" x14ac:dyDescent="0.55000000000000004">
      <c r="A11" s="3" t="s">
        <v>76</v>
      </c>
      <c r="B11" s="9">
        <v>19.325842380463758</v>
      </c>
      <c r="C11" s="9">
        <v>13.008019882762296</v>
      </c>
      <c r="D11" s="9">
        <v>11.492999962327278</v>
      </c>
      <c r="E11" s="9">
        <v>10.715199846655279</v>
      </c>
      <c r="F11" s="9">
        <v>7.8980330104595602</v>
      </c>
      <c r="G11" s="9">
        <v>17.599082242134031</v>
      </c>
      <c r="H11" s="9">
        <v>13.190798439108983</v>
      </c>
      <c r="I11" s="9">
        <v>19.262927853330815</v>
      </c>
      <c r="J11" s="9">
        <v>13.427311418989863</v>
      </c>
      <c r="K11" s="9">
        <v>29.922620679955749</v>
      </c>
    </row>
    <row r="12" spans="1:11" x14ac:dyDescent="0.55000000000000004">
      <c r="A12" s="3" t="s">
        <v>77</v>
      </c>
      <c r="B12" s="9">
        <v>21.206065099992053</v>
      </c>
      <c r="C12" s="9">
        <v>29.367577262777761</v>
      </c>
      <c r="D12" s="9">
        <v>21.673044384913943</v>
      </c>
      <c r="E12" s="9">
        <v>17.851700262970144</v>
      </c>
      <c r="F12" s="9">
        <v>19.287552544226802</v>
      </c>
      <c r="G12" s="9">
        <v>21.700009016260019</v>
      </c>
      <c r="H12" s="9">
        <v>22.057564067295111</v>
      </c>
      <c r="I12" s="9">
        <v>26.025073361744791</v>
      </c>
      <c r="J12" s="9">
        <v>23.807157295804615</v>
      </c>
      <c r="K12" s="9">
        <v>31.733437750015195</v>
      </c>
    </row>
    <row r="13" spans="1:11" x14ac:dyDescent="0.55000000000000004">
      <c r="A13" s="3" t="s">
        <v>78</v>
      </c>
      <c r="B13" s="9">
        <v>29.410254819643725</v>
      </c>
      <c r="C13" s="9">
        <v>19.667278121000393</v>
      </c>
      <c r="D13" s="9">
        <v>13.026902552781893</v>
      </c>
      <c r="E13" s="9">
        <v>11.195889973206498</v>
      </c>
      <c r="F13" s="9">
        <v>13.631872948930219</v>
      </c>
      <c r="G13" s="9">
        <v>9.27573916699167</v>
      </c>
      <c r="H13" s="9">
        <v>12.934820259127502</v>
      </c>
      <c r="I13" s="9">
        <v>14.216679785251984</v>
      </c>
      <c r="J13" s="9">
        <v>22.547159400492792</v>
      </c>
      <c r="K13" s="9">
        <v>21.223313679829815</v>
      </c>
    </row>
    <row r="14" spans="1:11" x14ac:dyDescent="0.55000000000000004">
      <c r="A14" s="3" t="s">
        <v>79</v>
      </c>
      <c r="B14" s="9">
        <v>28.187016580527764</v>
      </c>
      <c r="C14" s="9">
        <v>32.0471426075433</v>
      </c>
      <c r="D14" s="9">
        <v>31.55626652537244</v>
      </c>
      <c r="E14" s="9">
        <v>23.145182113063637</v>
      </c>
      <c r="F14" s="9">
        <v>24.316915573340612</v>
      </c>
      <c r="G14" s="9">
        <v>29.209805908713161</v>
      </c>
      <c r="H14" s="9">
        <v>33.914785898375364</v>
      </c>
      <c r="I14" s="9">
        <v>40.129717077876741</v>
      </c>
      <c r="J14" s="9">
        <v>32.943328091196037</v>
      </c>
      <c r="K14" s="9">
        <v>26.661608952991362</v>
      </c>
    </row>
    <row r="15" spans="1:11" x14ac:dyDescent="0.55000000000000004">
      <c r="A15" s="2" t="s">
        <v>56</v>
      </c>
      <c r="B15" s="9">
        <v>11.089443699293144</v>
      </c>
      <c r="C15" s="9">
        <v>10.148802464316045</v>
      </c>
      <c r="D15" s="9">
        <v>9.8743646735371779</v>
      </c>
      <c r="E15" s="9">
        <v>9.9604562741185347</v>
      </c>
      <c r="F15" s="9">
        <v>10.544958124374004</v>
      </c>
      <c r="G15" s="9">
        <v>10.931728959256622</v>
      </c>
      <c r="H15" s="9">
        <v>11.185867097738152</v>
      </c>
      <c r="I15" s="9">
        <v>11.302421055279023</v>
      </c>
      <c r="J15" s="9">
        <v>14.612301577367516</v>
      </c>
      <c r="K15" s="9">
        <v>15.196888318652215</v>
      </c>
    </row>
    <row r="16" spans="1:11" x14ac:dyDescent="0.55000000000000004">
      <c r="A16" s="3" t="s">
        <v>80</v>
      </c>
      <c r="B16" s="9" t="s">
        <v>32</v>
      </c>
      <c r="C16" s="9" t="s">
        <v>32</v>
      </c>
      <c r="D16" s="9" t="s">
        <v>32</v>
      </c>
      <c r="E16" s="9" t="s">
        <v>32</v>
      </c>
      <c r="F16" s="9" t="s">
        <v>32</v>
      </c>
      <c r="G16" s="9" t="s">
        <v>32</v>
      </c>
      <c r="H16" s="9" t="s">
        <v>32</v>
      </c>
      <c r="I16" s="9" t="s">
        <v>32</v>
      </c>
      <c r="J16" s="9" t="s">
        <v>32</v>
      </c>
      <c r="K16" s="9" t="s">
        <v>32</v>
      </c>
    </row>
    <row r="17" spans="1:11" x14ac:dyDescent="0.55000000000000004">
      <c r="A17" s="3" t="s">
        <v>81</v>
      </c>
      <c r="B17" s="9">
        <v>14.71864180826026</v>
      </c>
      <c r="C17" s="9">
        <v>14.896332580927867</v>
      </c>
      <c r="D17" s="9">
        <v>14.359909283657457</v>
      </c>
      <c r="E17" s="9">
        <v>13.065848204259662</v>
      </c>
      <c r="F17" s="9">
        <v>11.138768978369418</v>
      </c>
      <c r="G17" s="9">
        <v>13.308159955397072</v>
      </c>
      <c r="H17" s="9">
        <v>14.730411710683274</v>
      </c>
      <c r="I17" s="9">
        <v>14.053261644507412</v>
      </c>
      <c r="J17" s="9">
        <v>20.754655971178753</v>
      </c>
      <c r="K17" s="9">
        <v>22.544396371609931</v>
      </c>
    </row>
    <row r="18" spans="1:11" x14ac:dyDescent="0.55000000000000004">
      <c r="A18" s="3" t="s">
        <v>82</v>
      </c>
      <c r="B18" s="9">
        <v>2.5122690783028077</v>
      </c>
      <c r="C18" s="9">
        <v>1.8858551291860344</v>
      </c>
      <c r="D18" s="9">
        <v>2.0897875883180279</v>
      </c>
      <c r="E18" s="9">
        <v>2.1096612148884164</v>
      </c>
      <c r="F18" s="9">
        <v>2.0476835903004238</v>
      </c>
      <c r="G18" s="9">
        <v>1.8313900983066203</v>
      </c>
      <c r="H18" s="9">
        <v>1.8816335379591376</v>
      </c>
      <c r="I18" s="9">
        <v>1.7615537032201858</v>
      </c>
      <c r="J18" s="9">
        <v>2.8217509383545689</v>
      </c>
      <c r="K18" s="9">
        <v>2.2843019936437612</v>
      </c>
    </row>
    <row r="19" spans="1:11" x14ac:dyDescent="0.55000000000000004">
      <c r="A19" s="3" t="s">
        <v>83</v>
      </c>
      <c r="B19" s="9">
        <v>10.692598852750898</v>
      </c>
      <c r="C19" s="9">
        <v>12.561965166484697</v>
      </c>
      <c r="D19" s="9">
        <v>11.093734085229057</v>
      </c>
      <c r="E19" s="9">
        <v>8.7326585478665315</v>
      </c>
      <c r="F19" s="9">
        <v>10.037769017446722</v>
      </c>
      <c r="G19" s="9">
        <v>7.9320671205340707</v>
      </c>
      <c r="H19" s="9">
        <v>7.3400735337124212</v>
      </c>
      <c r="I19" s="9">
        <v>7.6697005065674286</v>
      </c>
      <c r="J19" s="9">
        <v>10.339752558686939</v>
      </c>
      <c r="K19" s="9">
        <v>11.521787656891803</v>
      </c>
    </row>
    <row r="20" spans="1:11" x14ac:dyDescent="0.55000000000000004">
      <c r="A20" s="3" t="s">
        <v>84</v>
      </c>
      <c r="B20" s="9">
        <v>25.276400534757084</v>
      </c>
      <c r="C20" s="9">
        <v>25.902977175411195</v>
      </c>
      <c r="D20" s="9">
        <v>21.481044091384085</v>
      </c>
      <c r="E20" s="9">
        <v>29.000460150278169</v>
      </c>
      <c r="F20" s="9">
        <v>20.464567529422272</v>
      </c>
      <c r="G20" s="9">
        <v>17.38831496973873</v>
      </c>
      <c r="H20" s="9">
        <v>21.270395823562055</v>
      </c>
      <c r="I20" s="9">
        <v>22.720765421876916</v>
      </c>
      <c r="J20" s="9">
        <v>27.4315188166693</v>
      </c>
      <c r="K20" s="9">
        <v>27.229061339149496</v>
      </c>
    </row>
    <row r="21" spans="1:11" x14ac:dyDescent="0.55000000000000004">
      <c r="A21" s="3" t="s">
        <v>85</v>
      </c>
      <c r="B21" s="9">
        <v>13.828000148035668</v>
      </c>
      <c r="C21" s="9">
        <v>10.826609904069095</v>
      </c>
      <c r="D21" s="9">
        <v>9.8514283008089905</v>
      </c>
      <c r="E21" s="9">
        <v>11.275655045169618</v>
      </c>
      <c r="F21" s="9">
        <v>13.851383085296067</v>
      </c>
      <c r="G21" s="9">
        <v>17.887772738053254</v>
      </c>
      <c r="H21" s="9">
        <v>20.734696603345316</v>
      </c>
      <c r="I21" s="9">
        <v>17.568421869804535</v>
      </c>
      <c r="J21" s="9">
        <v>19.72862009324043</v>
      </c>
      <c r="K21" s="9">
        <v>18.657536573883004</v>
      </c>
    </row>
    <row r="22" spans="1:11" x14ac:dyDescent="0.55000000000000004">
      <c r="A22" s="2" t="s">
        <v>57</v>
      </c>
      <c r="B22" s="9">
        <v>15.624683972056108</v>
      </c>
      <c r="C22" s="9">
        <v>15.644192507010841</v>
      </c>
      <c r="D22" s="9">
        <v>15.185596700930404</v>
      </c>
      <c r="E22" s="9">
        <v>14.828863833757728</v>
      </c>
      <c r="F22" s="9">
        <v>15.076789781352508</v>
      </c>
      <c r="G22" s="9">
        <v>15.477867392583448</v>
      </c>
      <c r="H22" s="9">
        <v>16.343383821299103</v>
      </c>
      <c r="I22" s="9">
        <v>17.41505093762887</v>
      </c>
      <c r="J22" s="9">
        <v>17.633561383359151</v>
      </c>
      <c r="K22" s="9">
        <v>16.725216178041521</v>
      </c>
    </row>
    <row r="23" spans="1:11" x14ac:dyDescent="0.55000000000000004">
      <c r="A23" s="3" t="s">
        <v>86</v>
      </c>
      <c r="B23" s="9" t="s">
        <v>32</v>
      </c>
      <c r="C23" s="9" t="s">
        <v>32</v>
      </c>
      <c r="D23" s="9" t="s">
        <v>32</v>
      </c>
      <c r="E23" s="9" t="s">
        <v>32</v>
      </c>
      <c r="F23" s="9" t="s">
        <v>32</v>
      </c>
      <c r="G23" s="9" t="s">
        <v>32</v>
      </c>
      <c r="H23" s="9" t="s">
        <v>32</v>
      </c>
      <c r="I23" s="9" t="s">
        <v>32</v>
      </c>
      <c r="J23" s="9" t="s">
        <v>32</v>
      </c>
      <c r="K23" s="9" t="s">
        <v>32</v>
      </c>
    </row>
    <row r="24" spans="1:11" x14ac:dyDescent="0.55000000000000004">
      <c r="A24" s="3" t="s">
        <v>87</v>
      </c>
      <c r="B24" s="9">
        <v>19.624459747556372</v>
      </c>
      <c r="C24" s="9">
        <v>18.837989891114898</v>
      </c>
      <c r="D24" s="9">
        <v>16.870025141261777</v>
      </c>
      <c r="E24" s="9">
        <v>15.995337546313031</v>
      </c>
      <c r="F24" s="9">
        <v>15.357790387539383</v>
      </c>
      <c r="G24" s="9">
        <v>15.772743500001624</v>
      </c>
      <c r="H24" s="9">
        <v>15.989007875250861</v>
      </c>
      <c r="I24" s="9">
        <v>18.981894724321954</v>
      </c>
      <c r="J24" s="9">
        <v>18.619201952424611</v>
      </c>
      <c r="K24" s="9">
        <v>19.495214040376574</v>
      </c>
    </row>
    <row r="25" spans="1:11" x14ac:dyDescent="0.55000000000000004">
      <c r="A25" s="3" t="s">
        <v>88</v>
      </c>
      <c r="B25" s="9">
        <v>10.754335082986938</v>
      </c>
      <c r="C25" s="9">
        <v>10.136668734234981</v>
      </c>
      <c r="D25" s="9">
        <v>8.6644214142001559</v>
      </c>
      <c r="E25" s="9">
        <v>8.3700819048099717</v>
      </c>
      <c r="F25" s="9">
        <v>9.8953339058525049</v>
      </c>
      <c r="G25" s="9">
        <v>8.3492229124716957</v>
      </c>
      <c r="H25" s="9">
        <v>8.1308755775568127</v>
      </c>
      <c r="I25" s="9">
        <v>8.8086958003370803</v>
      </c>
      <c r="J25" s="9">
        <v>8.3427037969999525</v>
      </c>
      <c r="K25" s="9">
        <v>7.5490727514587608</v>
      </c>
    </row>
    <row r="26" spans="1:11" x14ac:dyDescent="0.55000000000000004">
      <c r="A26" s="3" t="s">
        <v>89</v>
      </c>
      <c r="B26" s="9">
        <v>8.1087437090487295</v>
      </c>
      <c r="C26" s="9">
        <v>6.7378546900544123</v>
      </c>
      <c r="D26" s="9">
        <v>6.1310909492489927</v>
      </c>
      <c r="E26" s="9">
        <v>7.0873790464054505</v>
      </c>
      <c r="F26" s="9">
        <v>6.4813632184647023</v>
      </c>
      <c r="G26" s="9">
        <v>8.0057095690698254</v>
      </c>
      <c r="H26" s="9">
        <v>8.3311052882130721</v>
      </c>
      <c r="I26" s="9">
        <v>8.9389383018967976</v>
      </c>
      <c r="J26" s="9">
        <v>8.2607987217758048</v>
      </c>
      <c r="K26" s="9">
        <v>10.157632002423929</v>
      </c>
    </row>
    <row r="27" spans="1:11" x14ac:dyDescent="0.55000000000000004">
      <c r="A27" s="3" t="s">
        <v>90</v>
      </c>
      <c r="B27" s="9">
        <v>21.566542146842512</v>
      </c>
      <c r="C27" s="9">
        <v>29.121198851810689</v>
      </c>
      <c r="D27" s="9">
        <v>33.899036850438165</v>
      </c>
      <c r="E27" s="9">
        <v>32.705416087311988</v>
      </c>
      <c r="F27" s="9">
        <v>27.05740097872577</v>
      </c>
      <c r="G27" s="9">
        <v>30.780751173159761</v>
      </c>
      <c r="H27" s="9">
        <v>32.18854154871805</v>
      </c>
      <c r="I27" s="9">
        <v>37.238267197074578</v>
      </c>
      <c r="J27" s="9">
        <v>38.379633846560502</v>
      </c>
      <c r="K27" s="9">
        <v>37.738647736328133</v>
      </c>
    </row>
    <row r="28" spans="1:11" x14ac:dyDescent="0.55000000000000004">
      <c r="A28" s="3" t="s">
        <v>91</v>
      </c>
      <c r="B28" s="9">
        <v>17.638670077835858</v>
      </c>
      <c r="C28" s="9">
        <v>17.142222501640042</v>
      </c>
      <c r="D28" s="9">
        <v>15.743143516334623</v>
      </c>
      <c r="E28" s="9">
        <v>11.378427250776328</v>
      </c>
      <c r="F28" s="9">
        <v>13.143794407718008</v>
      </c>
      <c r="G28" s="9">
        <v>13.051847051424112</v>
      </c>
      <c r="H28" s="9">
        <v>12.076198442181871</v>
      </c>
      <c r="I28" s="9">
        <v>9.374825371941176</v>
      </c>
      <c r="J28" s="9">
        <v>9.4388280656860157</v>
      </c>
      <c r="K28" s="9">
        <v>10.238480419975353</v>
      </c>
    </row>
    <row r="29" spans="1:11" x14ac:dyDescent="0.55000000000000004">
      <c r="A29" s="3" t="s">
        <v>92</v>
      </c>
      <c r="B29" s="9">
        <v>7.1050082934795542</v>
      </c>
      <c r="C29" s="9">
        <v>6.9083799052362114</v>
      </c>
      <c r="D29" s="9">
        <v>7.7926868054574134</v>
      </c>
      <c r="E29" s="9">
        <v>6.5084954143064344</v>
      </c>
      <c r="F29" s="9">
        <v>7.3215349438525772</v>
      </c>
      <c r="G29" s="9">
        <v>6.7816591639415931</v>
      </c>
      <c r="H29" s="9">
        <v>7.0102086894185787</v>
      </c>
      <c r="I29" s="9">
        <v>6.6406113189952043</v>
      </c>
      <c r="J29" s="9">
        <v>6.9716085366872491</v>
      </c>
      <c r="K29" s="9">
        <v>6.310469733694978</v>
      </c>
    </row>
    <row r="30" spans="1:11" x14ac:dyDescent="0.55000000000000004">
      <c r="A30" s="3" t="s">
        <v>93</v>
      </c>
      <c r="B30" s="9">
        <v>6.9087381551785638</v>
      </c>
      <c r="C30" s="9">
        <v>3.698166022159636</v>
      </c>
      <c r="D30" s="9">
        <v>5.2598426292878715</v>
      </c>
      <c r="E30" s="9">
        <v>6.014383245172259</v>
      </c>
      <c r="F30" s="9">
        <v>4.2264138928617605</v>
      </c>
      <c r="G30" s="9">
        <v>6.1200759770539586</v>
      </c>
      <c r="H30" s="9">
        <v>5.1967129599188411</v>
      </c>
      <c r="I30" s="9">
        <v>5.7659071857204243</v>
      </c>
      <c r="J30" s="9">
        <v>6.6166384815704173</v>
      </c>
      <c r="K30" s="9">
        <v>5.1891397541817454</v>
      </c>
    </row>
    <row r="31" spans="1:11" x14ac:dyDescent="0.55000000000000004">
      <c r="A31" s="3" t="s">
        <v>94</v>
      </c>
      <c r="B31" s="9">
        <v>9.0367777420156798</v>
      </c>
      <c r="C31" s="9">
        <v>8.2944080277174059</v>
      </c>
      <c r="D31" s="9">
        <v>8.1985252810727989</v>
      </c>
      <c r="E31" s="9">
        <v>8.7150508135556262</v>
      </c>
      <c r="F31" s="9">
        <v>7.9704929890636285</v>
      </c>
      <c r="G31" s="9">
        <v>9.4418846884290257</v>
      </c>
      <c r="H31" s="9">
        <v>10.081421586679069</v>
      </c>
      <c r="I31" s="9">
        <v>9.3667734876027477</v>
      </c>
      <c r="J31" s="9">
        <v>10.336552155174898</v>
      </c>
      <c r="K31" s="9">
        <v>9.3432519282861843</v>
      </c>
    </row>
    <row r="32" spans="1:11" x14ac:dyDescent="0.55000000000000004">
      <c r="A32" s="3" t="s">
        <v>95</v>
      </c>
      <c r="B32" s="9">
        <v>17.431585388226075</v>
      </c>
      <c r="C32" s="9">
        <v>16.807564187936332</v>
      </c>
      <c r="D32" s="9">
        <v>15.424253581934796</v>
      </c>
      <c r="E32" s="9">
        <v>14.226797741255318</v>
      </c>
      <c r="F32" s="9">
        <v>16.825560253297809</v>
      </c>
      <c r="G32" s="9">
        <v>14.606344886155336</v>
      </c>
      <c r="H32" s="9">
        <v>18.285722320163043</v>
      </c>
      <c r="I32" s="9">
        <v>20.446164308981352</v>
      </c>
      <c r="J32" s="9">
        <v>18.955956816661249</v>
      </c>
      <c r="K32" s="9">
        <v>16.699404131319756</v>
      </c>
    </row>
    <row r="33" spans="1:11" x14ac:dyDescent="0.55000000000000004">
      <c r="A33" s="3" t="s">
        <v>96</v>
      </c>
      <c r="B33" s="9">
        <v>25.998404349876861</v>
      </c>
      <c r="C33" s="9">
        <v>30.395238073315717</v>
      </c>
      <c r="D33" s="9">
        <v>26.286086328511779</v>
      </c>
      <c r="E33" s="9">
        <v>30.761865798558905</v>
      </c>
      <c r="F33" s="9">
        <v>26.255551830708409</v>
      </c>
      <c r="G33" s="9">
        <v>26.522155670693813</v>
      </c>
      <c r="H33" s="9">
        <v>30.325292834404266</v>
      </c>
      <c r="I33" s="9">
        <v>31.46770392785313</v>
      </c>
      <c r="J33" s="9">
        <v>34.457398285502016</v>
      </c>
      <c r="K33" s="9">
        <v>33.986764521505691</v>
      </c>
    </row>
    <row r="34" spans="1:11" x14ac:dyDescent="0.55000000000000004">
      <c r="A34" s="3" t="s">
        <v>97</v>
      </c>
      <c r="B34" s="9">
        <v>6.5093915876742496</v>
      </c>
      <c r="C34" s="9">
        <v>7.1009578211242514</v>
      </c>
      <c r="D34" s="9">
        <v>6.0878296031027865</v>
      </c>
      <c r="E34" s="9">
        <v>6.8685451599159366</v>
      </c>
      <c r="F34" s="9">
        <v>8.95657853355406</v>
      </c>
      <c r="G34" s="9">
        <v>6.7032876196922686</v>
      </c>
      <c r="H34" s="9">
        <v>6.9572216963938489</v>
      </c>
      <c r="I34" s="9">
        <v>7.2862010780274247</v>
      </c>
      <c r="J34" s="9">
        <v>8.688005402766624</v>
      </c>
      <c r="K34" s="9">
        <v>7.2881499578350422</v>
      </c>
    </row>
    <row r="35" spans="1:11" x14ac:dyDescent="0.55000000000000004">
      <c r="A35" s="3" t="s">
        <v>98</v>
      </c>
      <c r="B35" s="9">
        <v>39.557540586462309</v>
      </c>
      <c r="C35" s="9">
        <v>43.541485964919687</v>
      </c>
      <c r="D35" s="9">
        <v>40.469188781682014</v>
      </c>
      <c r="E35" s="9">
        <v>36.649259977025409</v>
      </c>
      <c r="F35" s="9">
        <v>35.992463618062907</v>
      </c>
      <c r="G35" s="9">
        <v>35.106637752211178</v>
      </c>
      <c r="H35" s="9">
        <v>39.820367216107364</v>
      </c>
      <c r="I35" s="9">
        <v>39.607543913368431</v>
      </c>
      <c r="J35" s="9">
        <v>36.893806081596061</v>
      </c>
      <c r="K35" s="9">
        <v>35.467554889918354</v>
      </c>
    </row>
    <row r="36" spans="1:11" x14ac:dyDescent="0.55000000000000004">
      <c r="A36" s="3" t="s">
        <v>99</v>
      </c>
      <c r="B36" s="9">
        <v>18.29900101530334</v>
      </c>
      <c r="C36" s="9">
        <v>15.377492749946152</v>
      </c>
      <c r="D36" s="9">
        <v>15.689451356682074</v>
      </c>
      <c r="E36" s="9">
        <v>15.17217039564634</v>
      </c>
      <c r="F36" s="9">
        <v>14.445559359847941</v>
      </c>
      <c r="G36" s="9">
        <v>16.338106075390158</v>
      </c>
      <c r="H36" s="9">
        <v>15.084771381075436</v>
      </c>
      <c r="I36" s="9">
        <v>17.854712614198597</v>
      </c>
      <c r="J36" s="9">
        <v>14.965824276872134</v>
      </c>
      <c r="K36" s="9">
        <v>15.656436547989728</v>
      </c>
    </row>
    <row r="37" spans="1:11" x14ac:dyDescent="0.55000000000000004">
      <c r="A37" s="3" t="s">
        <v>100</v>
      </c>
      <c r="B37" s="9">
        <v>12.688244970111899</v>
      </c>
      <c r="C37" s="9">
        <v>13.790551134363529</v>
      </c>
      <c r="D37" s="9">
        <v>12.048083338297609</v>
      </c>
      <c r="E37" s="9">
        <v>12.467453551180339</v>
      </c>
      <c r="F37" s="9">
        <v>12.650993427775621</v>
      </c>
      <c r="G37" s="9">
        <v>13.486062075618662</v>
      </c>
      <c r="H37" s="9">
        <v>15.322937693716646</v>
      </c>
      <c r="I37" s="9">
        <v>15.171859324010475</v>
      </c>
      <c r="J37" s="9">
        <v>15.289431350457916</v>
      </c>
      <c r="K37" s="9">
        <v>14.493280544580683</v>
      </c>
    </row>
    <row r="38" spans="1:11" x14ac:dyDescent="0.55000000000000004">
      <c r="A38" s="3" t="s">
        <v>101</v>
      </c>
      <c r="B38" s="9">
        <v>12.065726766413025</v>
      </c>
      <c r="C38" s="9">
        <v>12.77857399213765</v>
      </c>
      <c r="D38" s="9">
        <v>13.26373952759049</v>
      </c>
      <c r="E38" s="9">
        <v>10.062517770034869</v>
      </c>
      <c r="F38" s="9">
        <v>8.8010281930255303</v>
      </c>
      <c r="G38" s="9">
        <v>8.7189227229559148</v>
      </c>
      <c r="H38" s="9">
        <v>9.2026203435829572</v>
      </c>
      <c r="I38" s="9">
        <v>9.9775342020520803</v>
      </c>
      <c r="J38" s="9">
        <v>11.242838353344549</v>
      </c>
      <c r="K38" s="9">
        <v>7.6398931020924721</v>
      </c>
    </row>
    <row r="39" spans="1:11" x14ac:dyDescent="0.55000000000000004">
      <c r="A39" s="2" t="s">
        <v>58</v>
      </c>
      <c r="B39" s="9">
        <v>8.1501130682919474</v>
      </c>
      <c r="C39" s="9">
        <v>8.1798578660319663</v>
      </c>
      <c r="D39" s="9">
        <v>7.858048555287696</v>
      </c>
      <c r="E39" s="9">
        <v>8.5690221924041872</v>
      </c>
      <c r="F39" s="9">
        <v>7.6527687120610501</v>
      </c>
      <c r="G39" s="9">
        <v>7.6874464852790085</v>
      </c>
      <c r="H39" s="9">
        <v>7.2437435033232713</v>
      </c>
      <c r="I39" s="9">
        <v>8.9340920245424442</v>
      </c>
      <c r="J39" s="9">
        <v>10.402012886620295</v>
      </c>
      <c r="K39" s="9">
        <v>10.731722391001878</v>
      </c>
    </row>
    <row r="40" spans="1:11" x14ac:dyDescent="0.55000000000000004">
      <c r="A40" s="3" t="s">
        <v>102</v>
      </c>
      <c r="B40" s="9" t="s">
        <v>32</v>
      </c>
      <c r="C40" s="9" t="s">
        <v>32</v>
      </c>
      <c r="D40" s="9" t="s">
        <v>32</v>
      </c>
      <c r="E40" s="9" t="s">
        <v>32</v>
      </c>
      <c r="F40" s="9" t="s">
        <v>32</v>
      </c>
      <c r="G40" s="9" t="s">
        <v>32</v>
      </c>
      <c r="H40" s="9" t="s">
        <v>32</v>
      </c>
      <c r="I40" s="9" t="s">
        <v>32</v>
      </c>
      <c r="J40" s="9" t="s">
        <v>32</v>
      </c>
      <c r="K40" s="9" t="s">
        <v>32</v>
      </c>
    </row>
    <row r="41" spans="1:11" x14ac:dyDescent="0.55000000000000004">
      <c r="A41" s="3" t="s">
        <v>103</v>
      </c>
      <c r="B41" s="9">
        <v>5.0475399974534376</v>
      </c>
      <c r="C41" s="9">
        <v>4.2461203042289402</v>
      </c>
      <c r="D41" s="9">
        <v>4.2267728919178627</v>
      </c>
      <c r="E41" s="9">
        <v>4.6924544327725988</v>
      </c>
      <c r="F41" s="9">
        <v>4.5381436206609251</v>
      </c>
      <c r="G41" s="9">
        <v>3.8813180472962836</v>
      </c>
      <c r="H41" s="9">
        <v>3.5844154558399395</v>
      </c>
      <c r="I41" s="9">
        <v>4.0973403996966651</v>
      </c>
      <c r="J41" s="9">
        <v>5.0701525814425947</v>
      </c>
      <c r="K41" s="9">
        <v>5.3812634597701745</v>
      </c>
    </row>
    <row r="42" spans="1:11" x14ac:dyDescent="0.55000000000000004">
      <c r="A42" s="3" t="s">
        <v>104</v>
      </c>
      <c r="B42" s="9">
        <v>1.0941164095479026</v>
      </c>
      <c r="C42" s="9">
        <v>1.5018018229505685</v>
      </c>
      <c r="D42" s="9">
        <v>0.86180770141437224</v>
      </c>
      <c r="E42" s="9">
        <v>1.835061093871075</v>
      </c>
      <c r="F42" s="9">
        <v>0.92059691899296814</v>
      </c>
      <c r="G42" s="9">
        <v>0.96373717944479786</v>
      </c>
      <c r="H42" s="9">
        <v>1.2070660247523817</v>
      </c>
      <c r="I42" s="9">
        <v>2.2127655823909977</v>
      </c>
      <c r="J42" s="9">
        <v>1.6447908737758294</v>
      </c>
      <c r="K42" s="9">
        <v>2.99537318274625</v>
      </c>
    </row>
    <row r="43" spans="1:11" x14ac:dyDescent="0.55000000000000004">
      <c r="A43" s="3" t="s">
        <v>105</v>
      </c>
      <c r="B43" s="9">
        <v>5.578983946766388</v>
      </c>
      <c r="C43" s="9">
        <v>5.6070353966107929</v>
      </c>
      <c r="D43" s="9">
        <v>5.7379880780619681</v>
      </c>
      <c r="E43" s="9">
        <v>5.7936212167233201</v>
      </c>
      <c r="F43" s="9">
        <v>4.006399175794364</v>
      </c>
      <c r="G43" s="9">
        <v>5.1435741715910464</v>
      </c>
      <c r="H43" s="9">
        <v>3.8362178321731166</v>
      </c>
      <c r="I43" s="9">
        <v>4.4637457517819046</v>
      </c>
      <c r="J43" s="9">
        <v>5.308604209958844</v>
      </c>
      <c r="K43" s="9">
        <v>6.2642229375309562</v>
      </c>
    </row>
    <row r="44" spans="1:11" x14ac:dyDescent="0.55000000000000004">
      <c r="A44" s="3" t="s">
        <v>106</v>
      </c>
      <c r="B44" s="9">
        <v>19.059781753645499</v>
      </c>
      <c r="C44" s="9">
        <v>21.041251699751513</v>
      </c>
      <c r="D44" s="9">
        <v>19.751346243264639</v>
      </c>
      <c r="E44" s="9">
        <v>19.546143382157002</v>
      </c>
      <c r="F44" s="9">
        <v>18.474071808371548</v>
      </c>
      <c r="G44" s="9">
        <v>17.15736403280707</v>
      </c>
      <c r="H44" s="9">
        <v>16.850126150012311</v>
      </c>
      <c r="I44" s="9">
        <v>22.493740598898565</v>
      </c>
      <c r="J44" s="9">
        <v>23.887466910250136</v>
      </c>
      <c r="K44" s="9">
        <v>22.758190089680088</v>
      </c>
    </row>
    <row r="45" spans="1:11" x14ac:dyDescent="0.55000000000000004">
      <c r="A45" s="2" t="s">
        <v>59</v>
      </c>
      <c r="B45" s="9">
        <v>15.244926216402844</v>
      </c>
      <c r="C45" s="9">
        <v>15.609914336253924</v>
      </c>
      <c r="D45" s="9">
        <v>16.032181217471567</v>
      </c>
      <c r="E45" s="9">
        <v>15.549173795411768</v>
      </c>
      <c r="F45" s="9">
        <v>14.931717603027101</v>
      </c>
      <c r="G45" s="9">
        <v>15.192363649249353</v>
      </c>
      <c r="H45" s="9">
        <v>16.044121769611547</v>
      </c>
      <c r="I45" s="9">
        <v>16.676691295769547</v>
      </c>
      <c r="J45" s="9">
        <v>19.49418274983968</v>
      </c>
      <c r="K45" s="9">
        <v>17.211047921003775</v>
      </c>
    </row>
    <row r="46" spans="1:11" x14ac:dyDescent="0.55000000000000004">
      <c r="A46" s="3" t="s">
        <v>107</v>
      </c>
      <c r="B46" s="9" t="s">
        <v>32</v>
      </c>
      <c r="C46" s="9" t="s">
        <v>32</v>
      </c>
      <c r="D46" s="9" t="s">
        <v>32</v>
      </c>
      <c r="E46" s="9" t="s">
        <v>32</v>
      </c>
      <c r="F46" s="9" t="s">
        <v>32</v>
      </c>
      <c r="G46" s="9" t="s">
        <v>32</v>
      </c>
      <c r="H46" s="9" t="s">
        <v>32</v>
      </c>
      <c r="I46" s="9" t="s">
        <v>32</v>
      </c>
      <c r="J46" s="9" t="s">
        <v>32</v>
      </c>
      <c r="K46" s="9" t="s">
        <v>32</v>
      </c>
    </row>
    <row r="47" spans="1:11" x14ac:dyDescent="0.55000000000000004">
      <c r="A47" s="3" t="s">
        <v>108</v>
      </c>
      <c r="B47" s="9">
        <v>10.779170350702262</v>
      </c>
      <c r="C47" s="9">
        <v>10.567667866079665</v>
      </c>
      <c r="D47" s="9">
        <v>10.819201782365441</v>
      </c>
      <c r="E47" s="9">
        <v>11.106488922599349</v>
      </c>
      <c r="F47" s="9">
        <v>10.278719963665921</v>
      </c>
      <c r="G47" s="9">
        <v>10.038767986809088</v>
      </c>
      <c r="H47" s="9">
        <v>11.245868131879892</v>
      </c>
      <c r="I47" s="9">
        <v>11.20340333386839</v>
      </c>
      <c r="J47" s="9">
        <v>14.528579149854007</v>
      </c>
      <c r="K47" s="9">
        <v>12.58407268901648</v>
      </c>
    </row>
    <row r="48" spans="1:11" x14ac:dyDescent="0.55000000000000004">
      <c r="A48" s="3" t="s">
        <v>109</v>
      </c>
      <c r="B48" s="9">
        <v>27.891224784539631</v>
      </c>
      <c r="C48" s="9">
        <v>27.552729480270024</v>
      </c>
      <c r="D48" s="9">
        <v>25.731922079291017</v>
      </c>
      <c r="E48" s="9">
        <v>23.178766722508133</v>
      </c>
      <c r="F48" s="9">
        <v>18.486071117403078</v>
      </c>
      <c r="G48" s="9">
        <v>16.975517628469053</v>
      </c>
      <c r="H48" s="9">
        <v>16.927716558414861</v>
      </c>
      <c r="I48" s="9">
        <v>15.564554827127765</v>
      </c>
      <c r="J48" s="9">
        <v>20.225803127331311</v>
      </c>
      <c r="K48" s="9">
        <v>17.354446050397669</v>
      </c>
    </row>
    <row r="49" spans="1:11" x14ac:dyDescent="0.55000000000000004">
      <c r="A49" s="3" t="s">
        <v>110</v>
      </c>
      <c r="B49" s="9">
        <v>15.99579214788691</v>
      </c>
      <c r="C49" s="9">
        <v>17.096253446918674</v>
      </c>
      <c r="D49" s="9">
        <v>17.53601118178667</v>
      </c>
      <c r="E49" s="9">
        <v>17.164228902467375</v>
      </c>
      <c r="F49" s="9">
        <v>16.700065702254665</v>
      </c>
      <c r="G49" s="9">
        <v>17.624728735555824</v>
      </c>
      <c r="H49" s="9">
        <v>18.217404850744671</v>
      </c>
      <c r="I49" s="9">
        <v>19.940546236327737</v>
      </c>
      <c r="J49" s="9">
        <v>21.769107517008205</v>
      </c>
      <c r="K49" s="9">
        <v>19.439193046352742</v>
      </c>
    </row>
    <row r="50" spans="1:11" x14ac:dyDescent="0.55000000000000004">
      <c r="A50" s="2" t="s">
        <v>60</v>
      </c>
      <c r="B50" s="9">
        <v>11.970093067849993</v>
      </c>
      <c r="C50" s="9">
        <v>12.070786295464448</v>
      </c>
      <c r="D50" s="9">
        <v>12.089796110104773</v>
      </c>
      <c r="E50" s="9">
        <v>12.186574073436724</v>
      </c>
      <c r="F50" s="9">
        <v>13.054095633146041</v>
      </c>
      <c r="G50" s="9">
        <v>12.999841230101216</v>
      </c>
      <c r="H50" s="9">
        <v>13.226754375163061</v>
      </c>
      <c r="I50" s="9">
        <v>14.394627415722415</v>
      </c>
      <c r="J50" s="9">
        <v>14.114982452400273</v>
      </c>
      <c r="K50" s="9">
        <v>14.445448727499357</v>
      </c>
    </row>
    <row r="51" spans="1:11" x14ac:dyDescent="0.55000000000000004">
      <c r="A51" s="3" t="s">
        <v>111</v>
      </c>
      <c r="B51" s="9" t="s">
        <v>32</v>
      </c>
      <c r="C51" s="9" t="s">
        <v>32</v>
      </c>
      <c r="D51" s="9" t="s">
        <v>32</v>
      </c>
      <c r="E51" s="9" t="s">
        <v>32</v>
      </c>
      <c r="F51" s="9" t="s">
        <v>32</v>
      </c>
      <c r="G51" s="9" t="s">
        <v>32</v>
      </c>
      <c r="H51" s="9" t="s">
        <v>32</v>
      </c>
      <c r="I51" s="9" t="s">
        <v>32</v>
      </c>
      <c r="J51" s="9" t="s">
        <v>32</v>
      </c>
      <c r="K51" s="9" t="s">
        <v>32</v>
      </c>
    </row>
    <row r="52" spans="1:11" x14ac:dyDescent="0.55000000000000004">
      <c r="A52" s="3" t="s">
        <v>112</v>
      </c>
      <c r="B52" s="9">
        <v>11.649008328897612</v>
      </c>
      <c r="C52" s="9">
        <v>12.543119029969906</v>
      </c>
      <c r="D52" s="9">
        <v>12.405557444101234</v>
      </c>
      <c r="E52" s="9">
        <v>13.514761146817168</v>
      </c>
      <c r="F52" s="9">
        <v>13.807613708745127</v>
      </c>
      <c r="G52" s="9">
        <v>13.769741352854204</v>
      </c>
      <c r="H52" s="9">
        <v>17.01199231110521</v>
      </c>
      <c r="I52" s="9">
        <v>16.327967630636213</v>
      </c>
      <c r="J52" s="9">
        <v>13.938639447538636</v>
      </c>
      <c r="K52" s="9">
        <v>15.509052654117422</v>
      </c>
    </row>
    <row r="53" spans="1:11" x14ac:dyDescent="0.55000000000000004">
      <c r="A53" s="3" t="s">
        <v>113</v>
      </c>
      <c r="B53" s="9">
        <v>10.711100797998698</v>
      </c>
      <c r="C53" s="9">
        <v>11.02788642373708</v>
      </c>
      <c r="D53" s="9">
        <v>10.688800385122661</v>
      </c>
      <c r="E53" s="9">
        <v>10.546672388266312</v>
      </c>
      <c r="F53" s="9">
        <v>13.34872879221038</v>
      </c>
      <c r="G53" s="9">
        <v>10.698914084970729</v>
      </c>
      <c r="H53" s="9">
        <v>11.30419023457635</v>
      </c>
      <c r="I53" s="9">
        <v>13.738136050778269</v>
      </c>
      <c r="J53" s="9">
        <v>13.24394204380541</v>
      </c>
      <c r="K53" s="9">
        <v>11.757989724256799</v>
      </c>
    </row>
    <row r="54" spans="1:11" x14ac:dyDescent="0.55000000000000004">
      <c r="A54" s="3" t="s">
        <v>114</v>
      </c>
      <c r="B54" s="9">
        <v>17.888672790241049</v>
      </c>
      <c r="C54" s="9">
        <v>13.10641898603577</v>
      </c>
      <c r="D54" s="9">
        <v>18.206685442634654</v>
      </c>
      <c r="E54" s="9">
        <v>18.023749988205175</v>
      </c>
      <c r="F54" s="9">
        <v>19.228351349279684</v>
      </c>
      <c r="G54" s="9">
        <v>21.171162747948536</v>
      </c>
      <c r="H54" s="9">
        <v>19.940843637160409</v>
      </c>
      <c r="I54" s="9">
        <v>16.850999792445407</v>
      </c>
      <c r="J54" s="9">
        <v>18.578474598873154</v>
      </c>
      <c r="K54" s="9">
        <v>16.05241755408921</v>
      </c>
    </row>
    <row r="55" spans="1:11" x14ac:dyDescent="0.55000000000000004">
      <c r="A55" s="3" t="s">
        <v>115</v>
      </c>
      <c r="B55" s="9">
        <v>19.905721420255166</v>
      </c>
      <c r="C55" s="9">
        <v>20.201175374756808</v>
      </c>
      <c r="D55" s="9">
        <v>17.059981699626459</v>
      </c>
      <c r="E55" s="9">
        <v>15.794388267849897</v>
      </c>
      <c r="F55" s="9">
        <v>16.604580288211455</v>
      </c>
      <c r="G55" s="9">
        <v>16.639760717633969</v>
      </c>
      <c r="H55" s="9">
        <v>16.666346598434355</v>
      </c>
      <c r="I55" s="9">
        <v>20.098332213304325</v>
      </c>
      <c r="J55" s="9">
        <v>20.398074741983997</v>
      </c>
      <c r="K55" s="9">
        <v>22.91066897048816</v>
      </c>
    </row>
    <row r="56" spans="1:11" x14ac:dyDescent="0.55000000000000004">
      <c r="A56" s="3" t="s">
        <v>116</v>
      </c>
      <c r="B56" s="9">
        <v>10.417105983959477</v>
      </c>
      <c r="C56" s="9">
        <v>10.043006441811736</v>
      </c>
      <c r="D56" s="9">
        <v>10.503493271503428</v>
      </c>
      <c r="E56" s="9">
        <v>10.612830050188633</v>
      </c>
      <c r="F56" s="9">
        <v>8.808447222278895</v>
      </c>
      <c r="G56" s="9">
        <v>10.409550621341406</v>
      </c>
      <c r="H56" s="9">
        <v>8.1712330964401296</v>
      </c>
      <c r="I56" s="9">
        <v>8.9652145587772765</v>
      </c>
      <c r="J56" s="9">
        <v>9.0186152619322399</v>
      </c>
      <c r="K56" s="9">
        <v>10.520730364788667</v>
      </c>
    </row>
    <row r="57" spans="1:11" x14ac:dyDescent="0.55000000000000004">
      <c r="A57" s="3" t="s">
        <v>117</v>
      </c>
      <c r="B57" s="9">
        <v>7.6927210041611733</v>
      </c>
      <c r="C57" s="9">
        <v>12.092768142948248</v>
      </c>
      <c r="D57" s="9">
        <v>10.363830578521608</v>
      </c>
      <c r="E57" s="9">
        <v>8.5978667461152156</v>
      </c>
      <c r="F57" s="9">
        <v>11.290191610930659</v>
      </c>
      <c r="G57" s="9">
        <v>10.800516116762781</v>
      </c>
      <c r="H57" s="9">
        <v>8.5180538149376073</v>
      </c>
      <c r="I57" s="9">
        <v>10.944938946218826</v>
      </c>
      <c r="J57" s="9">
        <v>10.953301167221849</v>
      </c>
      <c r="K57" s="9">
        <v>8.6819508618041894</v>
      </c>
    </row>
    <row r="58" spans="1:11" x14ac:dyDescent="0.55000000000000004">
      <c r="A58" s="2" t="s">
        <v>61</v>
      </c>
      <c r="B58" s="9">
        <v>7.0658614926052081</v>
      </c>
      <c r="C58" s="9">
        <v>6.8076658231650775</v>
      </c>
      <c r="D58" s="9">
        <v>6.5901538849104888</v>
      </c>
      <c r="E58" s="9">
        <v>6.5189955025196129</v>
      </c>
      <c r="F58" s="9">
        <v>6.2571518583364085</v>
      </c>
      <c r="G58" s="9">
        <v>6.5487011903677752</v>
      </c>
      <c r="H58" s="9">
        <v>6.8902843132263865</v>
      </c>
      <c r="I58" s="9">
        <v>6.9173824279103009</v>
      </c>
      <c r="J58" s="9">
        <v>7.3835930959973917</v>
      </c>
      <c r="K58" s="9">
        <v>7.0343049050194653</v>
      </c>
    </row>
    <row r="59" spans="1:11" x14ac:dyDescent="0.55000000000000004">
      <c r="A59" s="3" t="s">
        <v>118</v>
      </c>
      <c r="B59" s="9" t="s">
        <v>32</v>
      </c>
      <c r="C59" s="9" t="s">
        <v>32</v>
      </c>
      <c r="D59" s="9" t="s">
        <v>32</v>
      </c>
      <c r="E59" s="9" t="s">
        <v>32</v>
      </c>
      <c r="F59" s="9" t="s">
        <v>32</v>
      </c>
      <c r="G59" s="9" t="s">
        <v>32</v>
      </c>
      <c r="H59" s="9" t="s">
        <v>32</v>
      </c>
      <c r="I59" s="9" t="s">
        <v>32</v>
      </c>
      <c r="J59" s="9" t="s">
        <v>32</v>
      </c>
      <c r="K59" s="9" t="s">
        <v>32</v>
      </c>
    </row>
    <row r="60" spans="1:11" x14ac:dyDescent="0.55000000000000004">
      <c r="A60" s="3" t="s">
        <v>119</v>
      </c>
      <c r="B60" s="9">
        <v>11.337062192246529</v>
      </c>
      <c r="C60" s="9">
        <v>10.961142956123437</v>
      </c>
      <c r="D60" s="9">
        <v>11.349851766125692</v>
      </c>
      <c r="E60" s="9">
        <v>10.492302212738485</v>
      </c>
      <c r="F60" s="9">
        <v>11.694357769428928</v>
      </c>
      <c r="G60" s="9">
        <v>10.453032306935421</v>
      </c>
      <c r="H60" s="9">
        <v>9.8654704027047231</v>
      </c>
      <c r="I60" s="9">
        <v>10.695303952775157</v>
      </c>
      <c r="J60" s="9">
        <v>9.8293553679698036</v>
      </c>
      <c r="K60" s="9">
        <v>10.513815369274182</v>
      </c>
    </row>
    <row r="61" spans="1:11" x14ac:dyDescent="0.55000000000000004">
      <c r="A61" s="3" t="s">
        <v>120</v>
      </c>
      <c r="B61" s="9">
        <v>6.1748823073230614</v>
      </c>
      <c r="C61" s="9">
        <v>5.6736191718511559</v>
      </c>
      <c r="D61" s="9">
        <v>5.6559124042783502</v>
      </c>
      <c r="E61" s="9">
        <v>5.4230452089809873</v>
      </c>
      <c r="F61" s="9">
        <v>5.790476673994787</v>
      </c>
      <c r="G61" s="9">
        <v>6.43524659827166</v>
      </c>
      <c r="H61" s="9">
        <v>9.5515155485914107</v>
      </c>
      <c r="I61" s="9">
        <v>9.7521297540787053</v>
      </c>
      <c r="J61" s="9">
        <v>7.0956301636104984</v>
      </c>
      <c r="K61" s="9">
        <v>8.4976821597421459</v>
      </c>
    </row>
    <row r="62" spans="1:11" x14ac:dyDescent="0.55000000000000004">
      <c r="A62" s="3" t="s">
        <v>121</v>
      </c>
      <c r="B62" s="9">
        <v>9.0801823506457122</v>
      </c>
      <c r="C62" s="9">
        <v>9.2592561756542811</v>
      </c>
      <c r="D62" s="9">
        <v>9.0343594939836898</v>
      </c>
      <c r="E62" s="9">
        <v>7.6436473287325342</v>
      </c>
      <c r="F62" s="9">
        <v>7.5588414162417674</v>
      </c>
      <c r="G62" s="9">
        <v>7.8338561328881751</v>
      </c>
      <c r="H62" s="9">
        <v>8.1699493502011169</v>
      </c>
      <c r="I62" s="9">
        <v>8.6484789229691668</v>
      </c>
      <c r="J62" s="9">
        <v>10.138955765511962</v>
      </c>
      <c r="K62" s="9">
        <v>8.4483256251051362</v>
      </c>
    </row>
    <row r="63" spans="1:11" x14ac:dyDescent="0.55000000000000004">
      <c r="A63" s="3" t="s">
        <v>122</v>
      </c>
      <c r="B63" s="9">
        <v>5.7414397325827577</v>
      </c>
      <c r="C63" s="9">
        <v>5.3954783330403409</v>
      </c>
      <c r="D63" s="9">
        <v>5.0460803526082758</v>
      </c>
      <c r="E63" s="9">
        <v>5.6097193270582997</v>
      </c>
      <c r="F63" s="9">
        <v>4.8738054536596005</v>
      </c>
      <c r="G63" s="9">
        <v>5.3138391485149965</v>
      </c>
      <c r="H63" s="9">
        <v>5.6125751597898077</v>
      </c>
      <c r="I63" s="9">
        <v>5.2734622712990094</v>
      </c>
      <c r="J63" s="9">
        <v>5.377132613599418</v>
      </c>
      <c r="K63" s="9">
        <v>5.7035217955447601</v>
      </c>
    </row>
    <row r="64" spans="1:11" x14ac:dyDescent="0.55000000000000004">
      <c r="A64" s="3" t="s">
        <v>123</v>
      </c>
      <c r="B64" s="9">
        <v>5.7666654042347201</v>
      </c>
      <c r="C64" s="9">
        <v>4.3126392438941688</v>
      </c>
      <c r="D64" s="9">
        <v>6.0855147231096938</v>
      </c>
      <c r="E64" s="9">
        <v>7.1627309961639796</v>
      </c>
      <c r="F64" s="9">
        <v>5.2174062132710688</v>
      </c>
      <c r="G64" s="9">
        <v>3.2600060439076097</v>
      </c>
      <c r="H64" s="9">
        <v>3.8960985595809383</v>
      </c>
      <c r="I64" s="9">
        <v>6.4365418665274774</v>
      </c>
      <c r="J64" s="9">
        <v>6.6228601668104989</v>
      </c>
      <c r="K64" s="9">
        <v>6.6067875846941213</v>
      </c>
    </row>
    <row r="65" spans="1:11" x14ac:dyDescent="0.55000000000000004">
      <c r="A65" s="2" t="s">
        <v>62</v>
      </c>
      <c r="B65" s="9">
        <v>8.0903323332133095</v>
      </c>
      <c r="C65" s="9">
        <v>7.534032949046372</v>
      </c>
      <c r="D65" s="9">
        <v>7.1588316664995126</v>
      </c>
      <c r="E65" s="9">
        <v>6.9001138340802397</v>
      </c>
      <c r="F65" s="9">
        <v>6.4946245327417795</v>
      </c>
      <c r="G65" s="9">
        <v>6.8253306880716433</v>
      </c>
      <c r="H65" s="9">
        <v>7.2729478906929108</v>
      </c>
      <c r="I65" s="9">
        <v>8.1694519567721162</v>
      </c>
      <c r="J65" s="9">
        <v>8.1232594356343242</v>
      </c>
      <c r="K65" s="9">
        <v>7.7526486614774663</v>
      </c>
    </row>
    <row r="66" spans="1:11" x14ac:dyDescent="0.55000000000000004">
      <c r="A66" s="3" t="s">
        <v>124</v>
      </c>
      <c r="B66" s="9" t="s">
        <v>32</v>
      </c>
      <c r="C66" s="9" t="s">
        <v>32</v>
      </c>
      <c r="D66" s="9" t="s">
        <v>32</v>
      </c>
      <c r="E66" s="9" t="s">
        <v>32</v>
      </c>
      <c r="F66" s="9" t="s">
        <v>32</v>
      </c>
      <c r="G66" s="9" t="s">
        <v>32</v>
      </c>
      <c r="H66" s="9" t="s">
        <v>32</v>
      </c>
      <c r="I66" s="9" t="s">
        <v>32</v>
      </c>
      <c r="J66" s="9" t="s">
        <v>32</v>
      </c>
      <c r="K66" s="9" t="s">
        <v>32</v>
      </c>
    </row>
    <row r="67" spans="1:11" x14ac:dyDescent="0.55000000000000004">
      <c r="A67" s="3" t="s">
        <v>125</v>
      </c>
      <c r="B67" s="9">
        <v>13.883128008518897</v>
      </c>
      <c r="C67" s="9">
        <v>12.559265632481884</v>
      </c>
      <c r="D67" s="9">
        <v>13.232517264685518</v>
      </c>
      <c r="E67" s="9">
        <v>12.329372470734633</v>
      </c>
      <c r="F67" s="9">
        <v>12.551332164084247</v>
      </c>
      <c r="G67" s="9">
        <v>12.809697744108286</v>
      </c>
      <c r="H67" s="9">
        <v>16.508545992422494</v>
      </c>
      <c r="I67" s="9">
        <v>16.970032912643561</v>
      </c>
      <c r="J67" s="9">
        <v>14.601191053357468</v>
      </c>
      <c r="K67" s="9">
        <v>15.014693664914434</v>
      </c>
    </row>
    <row r="68" spans="1:11" x14ac:dyDescent="0.55000000000000004">
      <c r="A68" s="3" t="s">
        <v>126</v>
      </c>
      <c r="B68" s="9">
        <v>7.1800169784143</v>
      </c>
      <c r="C68" s="9">
        <v>6.7250357902417797</v>
      </c>
      <c r="D68" s="9">
        <v>6.2918832820131838</v>
      </c>
      <c r="E68" s="9">
        <v>6.0948356385193927</v>
      </c>
      <c r="F68" s="9">
        <v>5.6734761761037333</v>
      </c>
      <c r="G68" s="9">
        <v>6.0230925341642898</v>
      </c>
      <c r="H68" s="9">
        <v>6.2642825963433122</v>
      </c>
      <c r="I68" s="9">
        <v>7.2398680089574929</v>
      </c>
      <c r="J68" s="9">
        <v>7.3527423155121214</v>
      </c>
      <c r="K68" s="9">
        <v>6.8747474575962908</v>
      </c>
    </row>
    <row r="69" spans="1:11" x14ac:dyDescent="0.55000000000000004">
      <c r="A69" s="2" t="s">
        <v>63</v>
      </c>
      <c r="B69" s="9">
        <v>17.573772796427022</v>
      </c>
      <c r="C69" s="9">
        <v>16.108176492418842</v>
      </c>
      <c r="D69" s="9">
        <v>14.712300474119708</v>
      </c>
      <c r="E69" s="9">
        <v>15.242765378657385</v>
      </c>
      <c r="F69" s="9">
        <v>15.171581185116102</v>
      </c>
      <c r="G69" s="9">
        <v>15.403816146584889</v>
      </c>
      <c r="H69" s="9">
        <v>16.285675147731652</v>
      </c>
      <c r="I69" s="9">
        <v>15.931366463500193</v>
      </c>
      <c r="J69" s="9">
        <v>17.16472825981322</v>
      </c>
      <c r="K69" s="9">
        <v>17.084824879713761</v>
      </c>
    </row>
    <row r="70" spans="1:11" x14ac:dyDescent="0.55000000000000004">
      <c r="A70" s="3" t="s">
        <v>127</v>
      </c>
      <c r="B70" s="9" t="s">
        <v>32</v>
      </c>
      <c r="C70" s="9" t="s">
        <v>32</v>
      </c>
      <c r="D70" s="9" t="s">
        <v>32</v>
      </c>
      <c r="E70" s="9" t="s">
        <v>32</v>
      </c>
      <c r="F70" s="9" t="s">
        <v>32</v>
      </c>
      <c r="G70" s="9" t="s">
        <v>32</v>
      </c>
      <c r="H70" s="9" t="s">
        <v>32</v>
      </c>
      <c r="I70" s="9" t="s">
        <v>32</v>
      </c>
      <c r="J70" s="9" t="s">
        <v>32</v>
      </c>
      <c r="K70" s="9" t="s">
        <v>32</v>
      </c>
    </row>
    <row r="71" spans="1:11" x14ac:dyDescent="0.55000000000000004">
      <c r="A71" s="3" t="s">
        <v>128</v>
      </c>
      <c r="B71" s="9">
        <v>24.128110492468046</v>
      </c>
      <c r="C71" s="9">
        <v>20.383229298932683</v>
      </c>
      <c r="D71" s="9">
        <v>19.347048277946676</v>
      </c>
      <c r="E71" s="9">
        <v>20.405315436180214</v>
      </c>
      <c r="F71" s="9">
        <v>18.10849640095228</v>
      </c>
      <c r="G71" s="9">
        <v>18.345120731405508</v>
      </c>
      <c r="H71" s="9">
        <v>20.317767410245803</v>
      </c>
      <c r="I71" s="9">
        <v>19.205061485254529</v>
      </c>
      <c r="J71" s="9">
        <v>22.586683728055938</v>
      </c>
      <c r="K71" s="9">
        <v>20.854213011395945</v>
      </c>
    </row>
    <row r="72" spans="1:11" x14ac:dyDescent="0.55000000000000004">
      <c r="A72" s="3" t="s">
        <v>129</v>
      </c>
      <c r="B72" s="9">
        <v>12.693092216992188</v>
      </c>
      <c r="C72" s="9">
        <v>12.176613121496542</v>
      </c>
      <c r="D72" s="9">
        <v>10.06468782441191</v>
      </c>
      <c r="E72" s="9">
        <v>12.337108498457203</v>
      </c>
      <c r="F72" s="9">
        <v>13.15597246564673</v>
      </c>
      <c r="G72" s="9">
        <v>12.740292173519702</v>
      </c>
      <c r="H72" s="9">
        <v>10.353670936059332</v>
      </c>
      <c r="I72" s="9">
        <v>12.989849147425707</v>
      </c>
      <c r="J72" s="9">
        <v>21.110959893237503</v>
      </c>
      <c r="K72" s="9">
        <v>24.621057633965147</v>
      </c>
    </row>
    <row r="73" spans="1:11" x14ac:dyDescent="0.55000000000000004">
      <c r="A73" s="3" t="s">
        <v>130</v>
      </c>
      <c r="B73" s="9">
        <v>22.400271847374533</v>
      </c>
      <c r="C73" s="9">
        <v>24.494018568352761</v>
      </c>
      <c r="D73" s="9">
        <v>34.034958576986355</v>
      </c>
      <c r="E73" s="9">
        <v>20.423610457317022</v>
      </c>
      <c r="F73" s="9">
        <v>22.632179682489134</v>
      </c>
      <c r="G73" s="9">
        <v>24.246851267171021</v>
      </c>
      <c r="H73" s="9">
        <v>20.08802500973907</v>
      </c>
      <c r="I73" s="9">
        <v>18.937584934697096</v>
      </c>
      <c r="J73" s="9">
        <v>19.894891494970821</v>
      </c>
      <c r="K73" s="9">
        <v>21.801019514806764</v>
      </c>
    </row>
    <row r="74" spans="1:11" x14ac:dyDescent="0.55000000000000004">
      <c r="A74" s="3" t="s">
        <v>131</v>
      </c>
      <c r="B74" s="9">
        <v>12.460722985321558</v>
      </c>
      <c r="C74" s="9">
        <v>14.063912570876493</v>
      </c>
      <c r="D74" s="9">
        <v>11.454658551660335</v>
      </c>
      <c r="E74" s="9">
        <v>10.919611191032926</v>
      </c>
      <c r="F74" s="9">
        <v>11.02500810700527</v>
      </c>
      <c r="G74" s="9">
        <v>12.633863761369474</v>
      </c>
      <c r="H74" s="9">
        <v>12.907915226405912</v>
      </c>
      <c r="I74" s="9">
        <v>5.8121270399460911</v>
      </c>
      <c r="J74" s="9">
        <v>6.9645566448093126</v>
      </c>
      <c r="K74" s="9">
        <v>11.744146125313497</v>
      </c>
    </row>
    <row r="75" spans="1:11" x14ac:dyDescent="0.55000000000000004">
      <c r="A75" s="3" t="s">
        <v>132</v>
      </c>
      <c r="B75" s="9">
        <v>21.589907963797994</v>
      </c>
      <c r="C75" s="9">
        <v>20.820610507297431</v>
      </c>
      <c r="D75" s="9">
        <v>20.728281791744088</v>
      </c>
      <c r="E75" s="9">
        <v>15.044431310860864</v>
      </c>
      <c r="F75" s="9">
        <v>18.157456324798069</v>
      </c>
      <c r="G75" s="9">
        <v>14.451960249427694</v>
      </c>
      <c r="H75" s="9">
        <v>10.814241781619035</v>
      </c>
      <c r="I75" s="9">
        <v>12.082353807996286</v>
      </c>
      <c r="J75" s="9">
        <v>9.0829992672421245</v>
      </c>
      <c r="K75" s="9">
        <v>10.923571476727261</v>
      </c>
    </row>
    <row r="76" spans="1:11" x14ac:dyDescent="0.55000000000000004">
      <c r="A76" s="3" t="s">
        <v>133</v>
      </c>
      <c r="B76" s="9">
        <v>9.4480313077432907</v>
      </c>
      <c r="C76" s="9">
        <v>9.1672123946067643</v>
      </c>
      <c r="D76" s="9">
        <v>9.2152884679990699</v>
      </c>
      <c r="E76" s="9">
        <v>10.260448002813659</v>
      </c>
      <c r="F76" s="9">
        <v>10.551524459613328</v>
      </c>
      <c r="G76" s="9">
        <v>11.255975921630521</v>
      </c>
      <c r="H76" s="9">
        <v>12.632407281413133</v>
      </c>
      <c r="I76" s="9">
        <v>13.430443319744143</v>
      </c>
      <c r="J76" s="9">
        <v>13.536619329783644</v>
      </c>
      <c r="K76" s="9">
        <v>12.583647896521045</v>
      </c>
    </row>
    <row r="77" spans="1:11" x14ac:dyDescent="0.55000000000000004">
      <c r="A77" s="3" t="s">
        <v>134</v>
      </c>
      <c r="B77" s="9">
        <v>21.748062984818684</v>
      </c>
      <c r="C77" s="9">
        <v>17.814610062081087</v>
      </c>
      <c r="D77" s="9">
        <v>15.562086614815861</v>
      </c>
      <c r="E77" s="9">
        <v>16.460771094938391</v>
      </c>
      <c r="F77" s="9">
        <v>17.107647862975611</v>
      </c>
      <c r="G77" s="9">
        <v>18.455999081069081</v>
      </c>
      <c r="H77" s="9">
        <v>20.990980297393673</v>
      </c>
      <c r="I77" s="9">
        <v>20.762290900693269</v>
      </c>
      <c r="J77" s="9">
        <v>17.978959803283097</v>
      </c>
      <c r="K77" s="9">
        <v>19.543374072920468</v>
      </c>
    </row>
    <row r="78" spans="1:11" x14ac:dyDescent="0.55000000000000004">
      <c r="A78" s="3" t="s">
        <v>135</v>
      </c>
      <c r="B78" s="9">
        <v>16.745877024035007</v>
      </c>
      <c r="C78" s="9">
        <v>16.229246115599118</v>
      </c>
      <c r="D78" s="9">
        <v>12.053819029627014</v>
      </c>
      <c r="E78" s="9">
        <v>11.425746931506662</v>
      </c>
      <c r="F78" s="9">
        <v>12.143114919533668</v>
      </c>
      <c r="G78" s="9">
        <v>11.43219787150082</v>
      </c>
      <c r="H78" s="9">
        <v>11.581529644170324</v>
      </c>
      <c r="I78" s="9">
        <v>12.728459975052862</v>
      </c>
      <c r="J78" s="9">
        <v>12.530248032601364</v>
      </c>
      <c r="K78" s="9">
        <v>11.644496677649233</v>
      </c>
    </row>
    <row r="79" spans="1:11" x14ac:dyDescent="0.55000000000000004">
      <c r="A79" s="2" t="s">
        <v>64</v>
      </c>
      <c r="B79" s="9">
        <v>3.2091511566392601</v>
      </c>
      <c r="C79" s="9">
        <v>2.8279067385575516</v>
      </c>
      <c r="D79" s="9">
        <v>2.5793840872035516</v>
      </c>
      <c r="E79" s="9">
        <v>2.5508751423287146</v>
      </c>
      <c r="F79" s="9">
        <v>2.2940344746073933</v>
      </c>
      <c r="G79" s="9">
        <v>2.2556421028869269</v>
      </c>
      <c r="H79" s="9">
        <v>2.4262944386539167</v>
      </c>
      <c r="I79" s="9">
        <v>3.1444204907192104</v>
      </c>
      <c r="J79" s="9">
        <v>3.3940114547625955</v>
      </c>
      <c r="K79" s="9">
        <v>3.2598834321157764</v>
      </c>
    </row>
    <row r="80" spans="1:11" x14ac:dyDescent="0.55000000000000004">
      <c r="A80" s="3" t="s">
        <v>136</v>
      </c>
      <c r="B80" s="9" t="s">
        <v>32</v>
      </c>
      <c r="C80" s="9" t="s">
        <v>32</v>
      </c>
      <c r="D80" s="9" t="s">
        <v>32</v>
      </c>
      <c r="E80" s="9" t="s">
        <v>32</v>
      </c>
      <c r="F80" s="9" t="s">
        <v>32</v>
      </c>
      <c r="G80" s="9" t="s">
        <v>32</v>
      </c>
      <c r="H80" s="9" t="s">
        <v>32</v>
      </c>
      <c r="I80" s="9" t="s">
        <v>32</v>
      </c>
      <c r="J80" s="9" t="s">
        <v>32</v>
      </c>
      <c r="K80" s="9" t="s">
        <v>32</v>
      </c>
    </row>
    <row r="81" spans="1:11" x14ac:dyDescent="0.55000000000000004">
      <c r="A81" s="3" t="s">
        <v>137</v>
      </c>
      <c r="B81" s="9">
        <v>4.9361628035952743</v>
      </c>
      <c r="C81" s="9">
        <v>4.2175117094692167</v>
      </c>
      <c r="D81" s="9">
        <v>3.5843779058589886</v>
      </c>
      <c r="E81" s="9">
        <v>4.3643954797976328</v>
      </c>
      <c r="F81" s="9">
        <v>4.4534395040992107</v>
      </c>
      <c r="G81" s="9">
        <v>3.5033126440695486</v>
      </c>
      <c r="H81" s="9">
        <v>5.3082542942535431</v>
      </c>
      <c r="I81" s="9">
        <v>4.5984930099651304</v>
      </c>
      <c r="J81" s="9">
        <v>3.423608184616048</v>
      </c>
      <c r="K81" s="9">
        <v>3.9814973701839937</v>
      </c>
    </row>
    <row r="82" spans="1:11" x14ac:dyDescent="0.55000000000000004">
      <c r="A82" s="3" t="s">
        <v>138</v>
      </c>
      <c r="B82" s="9">
        <v>5.6816281957967787</v>
      </c>
      <c r="C82" s="9">
        <v>6.3765519573141853</v>
      </c>
      <c r="D82" s="9">
        <v>5.7026380535015733</v>
      </c>
      <c r="E82" s="9">
        <v>7.6252378539505239</v>
      </c>
      <c r="F82" s="9">
        <v>4.5117313711349309</v>
      </c>
      <c r="G82" s="9">
        <v>5.6134924801705628</v>
      </c>
      <c r="H82" s="9">
        <v>5.8046362609851787</v>
      </c>
      <c r="I82" s="9">
        <v>12.907991608255257</v>
      </c>
      <c r="J82" s="9">
        <v>14.362444822726021</v>
      </c>
      <c r="K82" s="9">
        <v>10.425607930732095</v>
      </c>
    </row>
    <row r="83" spans="1:11" x14ac:dyDescent="0.55000000000000004">
      <c r="A83" s="3" t="s">
        <v>139</v>
      </c>
      <c r="B83" s="9">
        <v>3.713563194287508</v>
      </c>
      <c r="C83" s="9">
        <v>2.8678993893157227</v>
      </c>
      <c r="D83" s="9">
        <v>2.9331004535777119</v>
      </c>
      <c r="E83" s="9">
        <v>1.9764001486359137</v>
      </c>
      <c r="F83" s="9">
        <v>1.8556339879756221</v>
      </c>
      <c r="G83" s="9">
        <v>1.983714259543494</v>
      </c>
      <c r="H83" s="9">
        <v>1.9183319233406104</v>
      </c>
      <c r="I83" s="9">
        <v>2.5221936655260695</v>
      </c>
      <c r="J83" s="9">
        <v>1.2968542300775088</v>
      </c>
      <c r="K83" s="9">
        <v>1.2510664326126419</v>
      </c>
    </row>
    <row r="84" spans="1:11" x14ac:dyDescent="0.55000000000000004">
      <c r="A84" s="3" t="s">
        <v>140</v>
      </c>
      <c r="B84" s="9" t="s">
        <v>32</v>
      </c>
      <c r="C84" s="9" t="s">
        <v>32</v>
      </c>
      <c r="D84" s="9" t="s">
        <v>32</v>
      </c>
      <c r="E84" s="9" t="s">
        <v>32</v>
      </c>
      <c r="F84" s="9" t="s">
        <v>32</v>
      </c>
      <c r="G84" s="9" t="s">
        <v>32</v>
      </c>
      <c r="H84" s="9" t="s">
        <v>32</v>
      </c>
      <c r="I84" s="9" t="s">
        <v>32</v>
      </c>
      <c r="J84" s="9" t="s">
        <v>32</v>
      </c>
      <c r="K84" s="9" t="s">
        <v>32</v>
      </c>
    </row>
    <row r="85" spans="1:11" x14ac:dyDescent="0.55000000000000004">
      <c r="A85" s="3" t="s">
        <v>141</v>
      </c>
      <c r="B85" s="9">
        <v>2.0949598099026989</v>
      </c>
      <c r="C85" s="9">
        <v>1.8127822831953468</v>
      </c>
      <c r="D85" s="9">
        <v>1.4655328847354201</v>
      </c>
      <c r="E85" s="9">
        <v>1.2657942970745073</v>
      </c>
      <c r="F85" s="9">
        <v>1.3525147483120097</v>
      </c>
      <c r="G85" s="9">
        <v>1.201547191510717</v>
      </c>
      <c r="H85" s="9">
        <v>1.2209992361013959</v>
      </c>
      <c r="I85" s="9">
        <v>1.3409842628046342</v>
      </c>
      <c r="J85" s="9">
        <v>1.3457264620771459</v>
      </c>
      <c r="K85" s="9">
        <v>1.4436053924394019</v>
      </c>
    </row>
    <row r="86" spans="1:11" x14ac:dyDescent="0.55000000000000004">
      <c r="A86" s="3" t="s">
        <v>142</v>
      </c>
      <c r="B86" s="9">
        <v>8.2118154100006606</v>
      </c>
      <c r="C86" s="9">
        <v>3.5139308160880485</v>
      </c>
      <c r="D86" s="9">
        <v>4.1758140381874638</v>
      </c>
      <c r="E86" s="9">
        <v>6.9023628538766086</v>
      </c>
      <c r="F86" s="9">
        <v>5.3374836600567468</v>
      </c>
      <c r="G86" s="9">
        <v>5.2330679699906106</v>
      </c>
      <c r="H86" s="9">
        <v>6.9783693429533855</v>
      </c>
      <c r="I86" s="9">
        <v>5.283405649097352</v>
      </c>
      <c r="J86" s="9">
        <v>4.3540543864864656</v>
      </c>
      <c r="K86" s="9">
        <v>6.2491589818776241</v>
      </c>
    </row>
    <row r="87" spans="1:11" x14ac:dyDescent="0.55000000000000004">
      <c r="A87" s="3" t="s">
        <v>143</v>
      </c>
      <c r="B87" s="9">
        <v>3.4624600948177271</v>
      </c>
      <c r="C87" s="9">
        <v>3.7721658695305278</v>
      </c>
      <c r="D87" s="9">
        <v>4.4871914815878009</v>
      </c>
      <c r="E87" s="9">
        <v>3.1471767179308059</v>
      </c>
      <c r="F87" s="9">
        <v>2.9212254990047843</v>
      </c>
      <c r="G87" s="9">
        <v>3.6787266278143442</v>
      </c>
      <c r="H87" s="9">
        <v>2.2182839249028792</v>
      </c>
      <c r="I87" s="9">
        <v>1.958602566358095</v>
      </c>
      <c r="J87" s="9">
        <v>2.5677823732057892</v>
      </c>
      <c r="K87" s="9">
        <v>5.6558795191852012</v>
      </c>
    </row>
    <row r="88" spans="1:11" x14ac:dyDescent="0.55000000000000004">
      <c r="A88" s="2" t="s">
        <v>65</v>
      </c>
      <c r="B88" s="9">
        <v>1.7828218852669566</v>
      </c>
      <c r="C88" s="9">
        <v>1.7552010185037081</v>
      </c>
      <c r="D88" s="9">
        <v>1.4116887445724802</v>
      </c>
      <c r="E88" s="9">
        <v>1.324405772261972</v>
      </c>
      <c r="F88" s="9">
        <v>1.5924200776934434</v>
      </c>
      <c r="G88" s="9">
        <v>1.5717608543283192</v>
      </c>
      <c r="H88" s="9">
        <v>1.5739625159458643</v>
      </c>
      <c r="I88" s="9">
        <v>1.3048137470135885</v>
      </c>
      <c r="J88" s="9">
        <v>1.0486506641834048</v>
      </c>
      <c r="K88" s="9">
        <v>1.0951371104466499</v>
      </c>
    </row>
    <row r="89" spans="1:11" x14ac:dyDescent="0.55000000000000004">
      <c r="A89" s="3" t="s">
        <v>144</v>
      </c>
      <c r="B89" s="9" t="s">
        <v>32</v>
      </c>
      <c r="C89" s="9" t="s">
        <v>32</v>
      </c>
      <c r="D89" s="9" t="s">
        <v>32</v>
      </c>
      <c r="E89" s="9" t="s">
        <v>32</v>
      </c>
      <c r="F89" s="9" t="s">
        <v>32</v>
      </c>
      <c r="G89" s="9" t="s">
        <v>32</v>
      </c>
      <c r="H89" s="9" t="s">
        <v>32</v>
      </c>
      <c r="I89" s="9" t="s">
        <v>32</v>
      </c>
      <c r="J89" s="9" t="s">
        <v>32</v>
      </c>
      <c r="K89" s="9" t="s">
        <v>32</v>
      </c>
    </row>
    <row r="90" spans="1:11" x14ac:dyDescent="0.55000000000000004">
      <c r="A90" s="3" t="s">
        <v>145</v>
      </c>
      <c r="B90" s="9">
        <v>1.6116284672782062</v>
      </c>
      <c r="C90" s="9">
        <v>1.6702661008307611</v>
      </c>
      <c r="D90" s="9">
        <v>1.1924375431446124</v>
      </c>
      <c r="E90" s="9">
        <v>1.0857085614654658</v>
      </c>
      <c r="F90" s="9">
        <v>1.2850751483495639</v>
      </c>
      <c r="G90" s="9">
        <v>1.3563374098762147</v>
      </c>
      <c r="H90" s="9">
        <v>1.3415806806472723</v>
      </c>
      <c r="I90" s="9">
        <v>1.0569082022894247</v>
      </c>
      <c r="J90" s="9">
        <v>0.83759200209803808</v>
      </c>
      <c r="K90" s="9">
        <v>0.75053004346153107</v>
      </c>
    </row>
    <row r="91" spans="1:11" x14ac:dyDescent="0.55000000000000004">
      <c r="A91" s="3" t="s">
        <v>146</v>
      </c>
      <c r="B91" s="9">
        <v>2.6367613550225566</v>
      </c>
      <c r="C91" s="9">
        <v>2.3420468984035665</v>
      </c>
      <c r="D91" s="9">
        <v>2.1454389679619448</v>
      </c>
      <c r="E91" s="9">
        <v>2.506063364987936</v>
      </c>
      <c r="F91" s="9">
        <v>2.7247385452613422</v>
      </c>
      <c r="G91" s="9">
        <v>2.4196448681714084</v>
      </c>
      <c r="H91" s="9">
        <v>2.1227491997674921</v>
      </c>
      <c r="I91" s="9">
        <v>2.1182297267293211</v>
      </c>
      <c r="J91" s="9">
        <v>1.7643673869236927</v>
      </c>
      <c r="K91" s="9">
        <v>1.8647007429288314</v>
      </c>
    </row>
    <row r="92" spans="1:11" x14ac:dyDescent="0.55000000000000004">
      <c r="A92" s="3" t="s">
        <v>147</v>
      </c>
      <c r="B92" s="9">
        <v>1.4795056516323932</v>
      </c>
      <c r="C92" s="9">
        <v>1.5071567005963149</v>
      </c>
      <c r="D92" s="9">
        <v>1.3704534915470419</v>
      </c>
      <c r="E92" s="9">
        <v>1.0623979632629661</v>
      </c>
      <c r="F92" s="9">
        <v>1.4003825423088867</v>
      </c>
      <c r="G92" s="9">
        <v>1.4109162476871739</v>
      </c>
      <c r="H92" s="9">
        <v>1.5739204486880427</v>
      </c>
      <c r="I92" s="9">
        <v>1.1514932341473285</v>
      </c>
      <c r="J92" s="9">
        <v>0.94228573990408271</v>
      </c>
      <c r="K92" s="9">
        <v>1.215006580143724</v>
      </c>
    </row>
    <row r="93" spans="1:11" x14ac:dyDescent="0.55000000000000004">
      <c r="A93" s="2" t="s">
        <v>66</v>
      </c>
      <c r="B93" s="9">
        <v>5.2643487358109606</v>
      </c>
      <c r="C93" s="9">
        <v>5.1063034356903261</v>
      </c>
      <c r="D93" s="9">
        <v>4.7112520717834583</v>
      </c>
      <c r="E93" s="9">
        <v>4.7876121221320771</v>
      </c>
      <c r="F93" s="9">
        <v>5.0791514157110873</v>
      </c>
      <c r="G93" s="9">
        <v>5.2803275936809451</v>
      </c>
      <c r="H93" s="9">
        <v>5.5781795474968323</v>
      </c>
      <c r="I93" s="9">
        <v>5.7221070406558141</v>
      </c>
      <c r="J93" s="9">
        <v>5.8578475093418962</v>
      </c>
      <c r="K93" s="9">
        <v>6.4578945840376365</v>
      </c>
    </row>
    <row r="94" spans="1:11" x14ac:dyDescent="0.55000000000000004">
      <c r="A94" s="3" t="s">
        <v>148</v>
      </c>
      <c r="B94" s="9" t="s">
        <v>32</v>
      </c>
      <c r="C94" s="9" t="s">
        <v>32</v>
      </c>
      <c r="D94" s="9" t="s">
        <v>32</v>
      </c>
      <c r="E94" s="9" t="s">
        <v>32</v>
      </c>
      <c r="F94" s="9" t="s">
        <v>32</v>
      </c>
      <c r="G94" s="9" t="s">
        <v>32</v>
      </c>
      <c r="H94" s="9" t="s">
        <v>32</v>
      </c>
      <c r="I94" s="9" t="s">
        <v>32</v>
      </c>
      <c r="J94" s="9" t="s">
        <v>32</v>
      </c>
      <c r="K94" s="9" t="s">
        <v>32</v>
      </c>
    </row>
    <row r="95" spans="1:11" x14ac:dyDescent="0.55000000000000004">
      <c r="A95" s="3" t="s">
        <v>149</v>
      </c>
      <c r="B95" s="9">
        <v>13.732757157134442</v>
      </c>
      <c r="C95" s="9">
        <v>14.995502497160993</v>
      </c>
      <c r="D95" s="9">
        <v>14.967247723131065</v>
      </c>
      <c r="E95" s="9">
        <v>13.829460162292881</v>
      </c>
      <c r="F95" s="9">
        <v>14.934781370945677</v>
      </c>
      <c r="G95" s="9">
        <v>12.668211024324467</v>
      </c>
      <c r="H95" s="9">
        <v>19.344010026296736</v>
      </c>
      <c r="I95" s="9">
        <v>17.561404322389496</v>
      </c>
      <c r="J95" s="9">
        <v>19.881155644022428</v>
      </c>
      <c r="K95" s="9">
        <v>19.742151236446645</v>
      </c>
    </row>
    <row r="96" spans="1:11" x14ac:dyDescent="0.55000000000000004">
      <c r="A96" s="3" t="s">
        <v>150</v>
      </c>
      <c r="B96" s="9">
        <v>2.8328225646361682</v>
      </c>
      <c r="C96" s="9">
        <v>2.5948423889858092</v>
      </c>
      <c r="D96" s="9">
        <v>2.429473239954302</v>
      </c>
      <c r="E96" s="9">
        <v>2.6284556870442843</v>
      </c>
      <c r="F96" s="9">
        <v>2.9344753400133583</v>
      </c>
      <c r="G96" s="9">
        <v>3.2915471144030399</v>
      </c>
      <c r="H96" s="9">
        <v>2.9690303773749687</v>
      </c>
      <c r="I96" s="9">
        <v>3.1738450824863409</v>
      </c>
      <c r="J96" s="9">
        <v>3.2825260884002083</v>
      </c>
      <c r="K96" s="9">
        <v>3.5990767512570181</v>
      </c>
    </row>
    <row r="97" spans="1:11" x14ac:dyDescent="0.55000000000000004">
      <c r="A97" s="2" t="s">
        <v>67</v>
      </c>
      <c r="B97" s="9">
        <v>2.106196413688926</v>
      </c>
      <c r="C97" s="9">
        <v>2.0071794718752796</v>
      </c>
      <c r="D97" s="9">
        <v>1.8486514352325887</v>
      </c>
      <c r="E97" s="9">
        <v>1.8791608258872792</v>
      </c>
      <c r="F97" s="9">
        <v>2.0549713306951345</v>
      </c>
      <c r="G97" s="9">
        <v>2.1532480276951502</v>
      </c>
      <c r="H97" s="9">
        <v>2.1974746030585268</v>
      </c>
      <c r="I97" s="9">
        <v>2.114551556641227</v>
      </c>
      <c r="J97" s="9">
        <v>1.9131878645961593</v>
      </c>
      <c r="K97" s="9">
        <v>2.0396432007941558</v>
      </c>
    </row>
    <row r="98" spans="1:11" x14ac:dyDescent="0.55000000000000004">
      <c r="A98" s="3" t="s">
        <v>151</v>
      </c>
      <c r="B98" s="9" t="s">
        <v>32</v>
      </c>
      <c r="C98" s="9" t="s">
        <v>32</v>
      </c>
      <c r="D98" s="9" t="s">
        <v>32</v>
      </c>
      <c r="E98" s="9" t="s">
        <v>32</v>
      </c>
      <c r="F98" s="9" t="s">
        <v>32</v>
      </c>
      <c r="G98" s="9" t="s">
        <v>32</v>
      </c>
      <c r="H98" s="9" t="s">
        <v>32</v>
      </c>
      <c r="I98" s="9" t="s">
        <v>32</v>
      </c>
      <c r="J98" s="9" t="s">
        <v>32</v>
      </c>
      <c r="K98" s="9" t="s">
        <v>32</v>
      </c>
    </row>
    <row r="99" spans="1:11" x14ac:dyDescent="0.55000000000000004">
      <c r="A99" s="3" t="s">
        <v>152</v>
      </c>
      <c r="B99" s="9">
        <v>2.4016647532393258</v>
      </c>
      <c r="C99" s="9">
        <v>2.310990631716372</v>
      </c>
      <c r="D99" s="9">
        <v>2.1274217011065821</v>
      </c>
      <c r="E99" s="9">
        <v>2.2159764754753373</v>
      </c>
      <c r="F99" s="9">
        <v>2.489143508360474</v>
      </c>
      <c r="G99" s="9">
        <v>2.5829709041109279</v>
      </c>
      <c r="H99" s="9">
        <v>2.5768324431271186</v>
      </c>
      <c r="I99" s="9">
        <v>2.6203204648142284</v>
      </c>
      <c r="J99" s="9">
        <v>2.4059938837418713</v>
      </c>
      <c r="K99" s="9">
        <v>2.611852231162322</v>
      </c>
    </row>
    <row r="100" spans="1:11" x14ac:dyDescent="0.55000000000000004">
      <c r="A100" s="3" t="s">
        <v>153</v>
      </c>
      <c r="B100" s="9">
        <v>0.93793283169289776</v>
      </c>
      <c r="C100" s="9">
        <v>0.80987771329700087</v>
      </c>
      <c r="D100" s="9">
        <v>0.74000839759963277</v>
      </c>
      <c r="E100" s="9">
        <v>0.65340070990091026</v>
      </c>
      <c r="F100" s="9">
        <v>0.65006776778436492</v>
      </c>
      <c r="G100" s="9">
        <v>0.78499006812992089</v>
      </c>
      <c r="H100" s="9">
        <v>0.96758491791938028</v>
      </c>
      <c r="I100" s="9">
        <v>0.63277163356193844</v>
      </c>
      <c r="J100" s="9">
        <v>0.49311907112779746</v>
      </c>
      <c r="K100" s="9">
        <v>0.58316651674998687</v>
      </c>
    </row>
    <row r="101" spans="1:11" x14ac:dyDescent="0.55000000000000004">
      <c r="A101" s="2" t="s">
        <v>68</v>
      </c>
      <c r="B101" s="9">
        <v>9.5442665953824122</v>
      </c>
      <c r="C101" s="9">
        <v>9.0602141640633356</v>
      </c>
      <c r="D101" s="9">
        <v>8.9950004575086435</v>
      </c>
      <c r="E101" s="9">
        <v>9.7031770392102867</v>
      </c>
      <c r="F101" s="9">
        <v>10.762840922158489</v>
      </c>
      <c r="G101" s="9">
        <v>10.954039716408865</v>
      </c>
      <c r="H101" s="9">
        <v>10.257214759178789</v>
      </c>
      <c r="I101" s="9">
        <v>11.542292325168898</v>
      </c>
      <c r="J101" s="9">
        <v>7.0432841682552416</v>
      </c>
      <c r="K101" s="9">
        <v>8.6890434102722196</v>
      </c>
    </row>
    <row r="102" spans="1:11" x14ac:dyDescent="0.55000000000000004">
      <c r="A102" s="3" t="s">
        <v>154</v>
      </c>
      <c r="B102" s="9" t="s">
        <v>32</v>
      </c>
      <c r="C102" s="9" t="s">
        <v>32</v>
      </c>
      <c r="D102" s="9" t="s">
        <v>32</v>
      </c>
      <c r="E102" s="9" t="s">
        <v>32</v>
      </c>
      <c r="F102" s="9" t="s">
        <v>32</v>
      </c>
      <c r="G102" s="9" t="s">
        <v>32</v>
      </c>
      <c r="H102" s="9" t="s">
        <v>32</v>
      </c>
      <c r="I102" s="9" t="s">
        <v>32</v>
      </c>
      <c r="J102" s="9" t="s">
        <v>32</v>
      </c>
      <c r="K102" s="9" t="s">
        <v>32</v>
      </c>
    </row>
    <row r="103" spans="1:11" x14ac:dyDescent="0.55000000000000004">
      <c r="A103" s="3" t="s">
        <v>155</v>
      </c>
      <c r="B103" s="9">
        <v>6.6553967478480009</v>
      </c>
      <c r="C103" s="9">
        <v>6.1930833804869039</v>
      </c>
      <c r="D103" s="9">
        <v>6.751247867422987</v>
      </c>
      <c r="E103" s="9">
        <v>7.5234892344983058</v>
      </c>
      <c r="F103" s="9">
        <v>8.4995952311959631</v>
      </c>
      <c r="G103" s="9">
        <v>8.2714071799896409</v>
      </c>
      <c r="H103" s="9">
        <v>7.5931898719353494</v>
      </c>
      <c r="I103" s="9">
        <v>8.9142212818123134</v>
      </c>
      <c r="J103" s="9">
        <v>4.4918203530151617</v>
      </c>
      <c r="K103" s="9">
        <v>5.7841620805612868</v>
      </c>
    </row>
    <row r="104" spans="1:11" x14ac:dyDescent="0.55000000000000004">
      <c r="A104" s="3" t="s">
        <v>156</v>
      </c>
      <c r="B104" s="9">
        <v>16.307873259287422</v>
      </c>
      <c r="C104" s="9">
        <v>16.24315578216067</v>
      </c>
      <c r="D104" s="9">
        <v>14.084839340452689</v>
      </c>
      <c r="E104" s="9">
        <v>14.828285359053671</v>
      </c>
      <c r="F104" s="9">
        <v>15.941821072287855</v>
      </c>
      <c r="G104" s="9">
        <v>17.121859508714408</v>
      </c>
      <c r="H104" s="9">
        <v>16.111969263287346</v>
      </c>
      <c r="I104" s="9">
        <v>16.469921940082116</v>
      </c>
      <c r="J104" s="9">
        <v>16.727477691726229</v>
      </c>
      <c r="K104" s="9">
        <v>17.956556863297749</v>
      </c>
    </row>
    <row r="105" spans="1:11" x14ac:dyDescent="0.55000000000000004">
      <c r="A105" s="2" t="s">
        <v>69</v>
      </c>
      <c r="B105" s="9">
        <v>12.486506165138636</v>
      </c>
      <c r="C105" s="9">
        <v>11.528232291513399</v>
      </c>
      <c r="D105" s="9">
        <v>10.610203291598681</v>
      </c>
      <c r="E105" s="9">
        <v>10.114760293587722</v>
      </c>
      <c r="F105" s="9">
        <v>10.931409566541374</v>
      </c>
      <c r="G105" s="9">
        <v>10.630501374996792</v>
      </c>
      <c r="H105" s="9">
        <v>11.65186665271345</v>
      </c>
      <c r="I105" s="9">
        <v>12.303497591759873</v>
      </c>
      <c r="J105" s="9">
        <v>16.551306504156187</v>
      </c>
      <c r="K105" s="9">
        <v>16.687692280327656</v>
      </c>
    </row>
    <row r="106" spans="1:11" x14ac:dyDescent="0.55000000000000004">
      <c r="A106" s="3" t="s">
        <v>157</v>
      </c>
      <c r="B106" s="9" t="s">
        <v>32</v>
      </c>
      <c r="C106" s="9" t="s">
        <v>32</v>
      </c>
      <c r="D106" s="9" t="s">
        <v>32</v>
      </c>
      <c r="E106" s="9" t="s">
        <v>32</v>
      </c>
      <c r="F106" s="9" t="s">
        <v>32</v>
      </c>
      <c r="G106" s="9" t="s">
        <v>32</v>
      </c>
      <c r="H106" s="9" t="s">
        <v>32</v>
      </c>
      <c r="I106" s="9" t="s">
        <v>32</v>
      </c>
      <c r="J106" s="9" t="s">
        <v>32</v>
      </c>
      <c r="K106" s="9" t="s">
        <v>32</v>
      </c>
    </row>
    <row r="107" spans="1:11" x14ac:dyDescent="0.55000000000000004">
      <c r="A107" s="3" t="s">
        <v>158</v>
      </c>
      <c r="B107" s="9">
        <v>7.9486796580697536</v>
      </c>
      <c r="C107" s="9">
        <v>6.8190052887438641</v>
      </c>
      <c r="D107" s="9">
        <v>5.9419905029842415</v>
      </c>
      <c r="E107" s="9">
        <v>5.3909813585871147</v>
      </c>
      <c r="F107" s="9">
        <v>5.828118851203433</v>
      </c>
      <c r="G107" s="9">
        <v>4.8220619534884843</v>
      </c>
      <c r="H107" s="9">
        <v>5.4110667560774779</v>
      </c>
      <c r="I107" s="9">
        <v>5.8369543654734972</v>
      </c>
      <c r="J107" s="9">
        <v>6.4610248308080633</v>
      </c>
      <c r="K107" s="9">
        <v>5.9783822713870185</v>
      </c>
    </row>
    <row r="108" spans="1:11" x14ac:dyDescent="0.55000000000000004">
      <c r="A108" s="3" t="s">
        <v>159</v>
      </c>
      <c r="B108" s="9">
        <v>4.3500307038939354</v>
      </c>
      <c r="C108" s="9">
        <v>3.0032302452429263</v>
      </c>
      <c r="D108" s="9">
        <v>1.8398472966101431</v>
      </c>
      <c r="E108" s="9">
        <v>1.8940473381398664</v>
      </c>
      <c r="F108" s="9">
        <v>1.8347066184469651</v>
      </c>
      <c r="G108" s="9">
        <v>1.6199847064763713</v>
      </c>
      <c r="H108" s="9">
        <v>1.9182111359366161</v>
      </c>
      <c r="I108" s="9">
        <v>1.5247398634757992</v>
      </c>
      <c r="J108" s="9">
        <v>1.4406129193479214</v>
      </c>
      <c r="K108" s="9">
        <v>1.0329691608127174</v>
      </c>
    </row>
    <row r="109" spans="1:11" x14ac:dyDescent="0.55000000000000004">
      <c r="A109" s="3" t="s">
        <v>160</v>
      </c>
      <c r="B109" s="9">
        <v>28.446891926951935</v>
      </c>
      <c r="C109" s="9">
        <v>29.036995381057007</v>
      </c>
      <c r="D109" s="9">
        <v>27.516434458009531</v>
      </c>
      <c r="E109" s="9">
        <v>27.068222308549441</v>
      </c>
      <c r="F109" s="9">
        <v>27.450900964955363</v>
      </c>
      <c r="G109" s="9">
        <v>33.126804914524797</v>
      </c>
      <c r="H109" s="9">
        <v>35.315351362307482</v>
      </c>
      <c r="I109" s="9">
        <v>35.4899095615676</v>
      </c>
      <c r="J109" s="9">
        <v>52.29936122886825</v>
      </c>
      <c r="K109" s="9">
        <v>54.846582279866702</v>
      </c>
    </row>
    <row r="110" spans="1:11" x14ac:dyDescent="0.55000000000000004">
      <c r="A110" s="2" t="s">
        <v>70</v>
      </c>
      <c r="B110" s="9">
        <v>6.9273061426942526</v>
      </c>
      <c r="C110" s="9">
        <v>7.1891030253434476</v>
      </c>
      <c r="D110" s="9">
        <v>6.6823382797422006</v>
      </c>
      <c r="E110" s="9">
        <v>6.6936157597075052</v>
      </c>
      <c r="F110" s="9">
        <v>6.54081766079487</v>
      </c>
      <c r="G110" s="9">
        <v>7.0517679659836929</v>
      </c>
      <c r="H110" s="9">
        <v>6.671681120319473</v>
      </c>
      <c r="I110" s="9">
        <v>7.2553980310202686</v>
      </c>
      <c r="J110" s="9">
        <v>7.6273870155647385</v>
      </c>
      <c r="K110" s="9">
        <v>9.1593614174431881</v>
      </c>
    </row>
    <row r="111" spans="1:11" x14ac:dyDescent="0.55000000000000004">
      <c r="A111" s="3" t="s">
        <v>161</v>
      </c>
      <c r="B111" s="9" t="s">
        <v>32</v>
      </c>
      <c r="C111" s="9" t="s">
        <v>32</v>
      </c>
      <c r="D111" s="9" t="s">
        <v>32</v>
      </c>
      <c r="E111" s="9" t="s">
        <v>32</v>
      </c>
      <c r="F111" s="9" t="s">
        <v>32</v>
      </c>
      <c r="G111" s="9" t="s">
        <v>32</v>
      </c>
      <c r="H111" s="9" t="s">
        <v>32</v>
      </c>
      <c r="I111" s="9" t="s">
        <v>32</v>
      </c>
      <c r="J111" s="9" t="s">
        <v>32</v>
      </c>
      <c r="K111" s="9" t="s">
        <v>32</v>
      </c>
    </row>
    <row r="112" spans="1:11" x14ac:dyDescent="0.55000000000000004">
      <c r="A112" s="3" t="s">
        <v>162</v>
      </c>
      <c r="B112" s="9">
        <v>9.0901710408448739</v>
      </c>
      <c r="C112" s="9">
        <v>10.001967916864885</v>
      </c>
      <c r="D112" s="9">
        <v>9.4299438346920788</v>
      </c>
      <c r="E112" s="9">
        <v>9.5728079434593489</v>
      </c>
      <c r="F112" s="9">
        <v>8.9645982056554185</v>
      </c>
      <c r="G112" s="9">
        <v>9.6360833136860293</v>
      </c>
      <c r="H112" s="9">
        <v>9.2075516635242174</v>
      </c>
      <c r="I112" s="9">
        <v>9.983864848021172</v>
      </c>
      <c r="J112" s="9">
        <v>10.720283017630955</v>
      </c>
      <c r="K112" s="9">
        <v>13.148398857671948</v>
      </c>
    </row>
    <row r="113" spans="1:11" x14ac:dyDescent="0.55000000000000004">
      <c r="A113" s="3" t="s">
        <v>163</v>
      </c>
      <c r="B113" s="9">
        <v>4.3583689500083151</v>
      </c>
      <c r="C113" s="9">
        <v>4.0932361403440352</v>
      </c>
      <c r="D113" s="9">
        <v>3.8336860567432987</v>
      </c>
      <c r="E113" s="9">
        <v>3.3782702247180763</v>
      </c>
      <c r="F113" s="9">
        <v>3.4972610404151458</v>
      </c>
      <c r="G113" s="9">
        <v>3.4934838910726715</v>
      </c>
      <c r="H113" s="9">
        <v>3.1296232773534194</v>
      </c>
      <c r="I113" s="9">
        <v>2.973546613442505</v>
      </c>
      <c r="J113" s="9">
        <v>3.0084262627076312</v>
      </c>
      <c r="K113" s="9">
        <v>3.2039065114412528</v>
      </c>
    </row>
    <row r="114" spans="1:11" x14ac:dyDescent="0.55000000000000004">
      <c r="A114" s="3" t="s">
        <v>164</v>
      </c>
      <c r="B114" s="9">
        <v>2.9818785036194244</v>
      </c>
      <c r="C114" s="9">
        <v>2.4684251022671022</v>
      </c>
      <c r="D114" s="9">
        <v>2.1640463701112114</v>
      </c>
      <c r="E114" s="9">
        <v>2.1875249999846709</v>
      </c>
      <c r="F114" s="9">
        <v>2.1217457859442601</v>
      </c>
      <c r="G114" s="9">
        <v>2.3958953443769486</v>
      </c>
      <c r="H114" s="9">
        <v>2.5315888802097781</v>
      </c>
      <c r="I114" s="9">
        <v>2.6051932688531592</v>
      </c>
      <c r="J114" s="9">
        <v>2.3307583649762216</v>
      </c>
      <c r="K114" s="9">
        <v>2.2845738343691355</v>
      </c>
    </row>
    <row r="115" spans="1:11" x14ac:dyDescent="0.55000000000000004">
      <c r="A115" s="2" t="s">
        <v>71</v>
      </c>
      <c r="B115" s="9">
        <v>12.579797951960325</v>
      </c>
      <c r="C115" s="9">
        <v>12.10454330336125</v>
      </c>
      <c r="D115" s="9">
        <v>10.717695481714395</v>
      </c>
      <c r="E115" s="9">
        <v>11.069436323133893</v>
      </c>
      <c r="F115" s="9">
        <v>10.740396325057249</v>
      </c>
      <c r="G115" s="9">
        <v>11.791892870288756</v>
      </c>
      <c r="H115" s="9">
        <v>12.206120032851944</v>
      </c>
      <c r="I115" s="9">
        <v>14.414008865460296</v>
      </c>
      <c r="J115" s="9">
        <v>12.986465634018337</v>
      </c>
      <c r="K115" s="9">
        <v>12.729839009723264</v>
      </c>
    </row>
    <row r="116" spans="1:11" x14ac:dyDescent="0.55000000000000004">
      <c r="A116" s="3" t="s">
        <v>165</v>
      </c>
      <c r="B116" s="9" t="s">
        <v>32</v>
      </c>
      <c r="C116" s="9" t="s">
        <v>32</v>
      </c>
      <c r="D116" s="9" t="s">
        <v>32</v>
      </c>
      <c r="E116" s="9" t="s">
        <v>32</v>
      </c>
      <c r="F116" s="9" t="s">
        <v>32</v>
      </c>
      <c r="G116" s="9" t="s">
        <v>32</v>
      </c>
      <c r="H116" s="9" t="s">
        <v>32</v>
      </c>
      <c r="I116" s="9" t="s">
        <v>32</v>
      </c>
      <c r="J116" s="9" t="s">
        <v>32</v>
      </c>
      <c r="K116" s="9" t="s">
        <v>32</v>
      </c>
    </row>
    <row r="117" spans="1:11" x14ac:dyDescent="0.55000000000000004">
      <c r="A117" s="3" t="s">
        <v>166</v>
      </c>
      <c r="B117" s="9">
        <v>17.255438005912556</v>
      </c>
      <c r="C117" s="9">
        <v>16.84366732464143</v>
      </c>
      <c r="D117" s="9">
        <v>13.970716359913904</v>
      </c>
      <c r="E117" s="9">
        <v>14.955995894797217</v>
      </c>
      <c r="F117" s="9">
        <v>13.718621692652734</v>
      </c>
      <c r="G117" s="9">
        <v>14.256628520906128</v>
      </c>
      <c r="H117" s="9">
        <v>13.784947158855068</v>
      </c>
      <c r="I117" s="9">
        <v>16.138190278669832</v>
      </c>
      <c r="J117" s="9">
        <v>14.187024069974001</v>
      </c>
      <c r="K117" s="9">
        <v>13.940340108772279</v>
      </c>
    </row>
    <row r="118" spans="1:11" x14ac:dyDescent="0.55000000000000004">
      <c r="A118" s="3" t="s">
        <v>167</v>
      </c>
      <c r="B118" s="9">
        <v>5.5227695702378288</v>
      </c>
      <c r="C118" s="9">
        <v>5.0651510209118848</v>
      </c>
      <c r="D118" s="9">
        <v>4.2927978729704837</v>
      </c>
      <c r="E118" s="9">
        <v>4.1838519002231482</v>
      </c>
      <c r="F118" s="9">
        <v>4.1305876994120245</v>
      </c>
      <c r="G118" s="9">
        <v>4.9469925402188473</v>
      </c>
      <c r="H118" s="9">
        <v>5.609621258813231</v>
      </c>
      <c r="I118" s="9">
        <v>6.6557858893059345</v>
      </c>
      <c r="J118" s="9">
        <v>7.4610280096327628</v>
      </c>
      <c r="K118" s="9">
        <v>7.1299244895473208</v>
      </c>
    </row>
    <row r="119" spans="1:11" x14ac:dyDescent="0.55000000000000004">
      <c r="A119" s="3" t="s">
        <v>168</v>
      </c>
      <c r="B119" s="9">
        <v>24.450276996814829</v>
      </c>
      <c r="C119" s="9">
        <v>26.173761885104998</v>
      </c>
      <c r="D119" s="9">
        <v>24.101793925753029</v>
      </c>
      <c r="E119" s="9">
        <v>25.021318620360617</v>
      </c>
      <c r="F119" s="9">
        <v>24.401402653226494</v>
      </c>
      <c r="G119" s="9">
        <v>25.301532761858564</v>
      </c>
      <c r="H119" s="9">
        <v>25.857093377736192</v>
      </c>
      <c r="I119" s="9">
        <v>34.345748750416526</v>
      </c>
      <c r="J119" s="9">
        <v>29.331904201982436</v>
      </c>
      <c r="K119" s="9">
        <v>33.578781102431833</v>
      </c>
    </row>
    <row r="120" spans="1:11" x14ac:dyDescent="0.55000000000000004">
      <c r="A120" s="3" t="s">
        <v>169</v>
      </c>
      <c r="B120" s="9">
        <v>7.8439880789555891</v>
      </c>
      <c r="C120" s="9">
        <v>7.2656994462578526</v>
      </c>
      <c r="D120" s="9">
        <v>7.2863949270241548</v>
      </c>
      <c r="E120" s="9">
        <v>7.5660435008371572</v>
      </c>
      <c r="F120" s="9">
        <v>6.8435142552554336</v>
      </c>
      <c r="G120" s="9">
        <v>8.2346004449183887</v>
      </c>
      <c r="H120" s="9">
        <v>9.2887062292766522</v>
      </c>
      <c r="I120" s="9">
        <v>10.415833751348176</v>
      </c>
      <c r="J120" s="9">
        <v>9.4086602855546104</v>
      </c>
      <c r="K120" s="9">
        <v>8.8676000639007331</v>
      </c>
    </row>
    <row r="121" spans="1:11" x14ac:dyDescent="0.55000000000000004">
      <c r="A121" s="2" t="s">
        <v>72</v>
      </c>
      <c r="B121" s="9">
        <v>10.853408341176852</v>
      </c>
      <c r="C121" s="9">
        <v>9.3179459557415569</v>
      </c>
      <c r="D121" s="9">
        <v>9.084802575112743</v>
      </c>
      <c r="E121" s="9">
        <v>9.5153351223154274</v>
      </c>
      <c r="F121" s="9">
        <v>8.5333703492408759</v>
      </c>
      <c r="G121" s="9">
        <v>9.1097960613706856</v>
      </c>
      <c r="H121" s="9">
        <v>9.8761654958581371</v>
      </c>
      <c r="I121" s="9">
        <v>9.5158359597400857</v>
      </c>
      <c r="J121" s="9">
        <v>12.354698004672084</v>
      </c>
      <c r="K121" s="9">
        <v>11.115698834850212</v>
      </c>
    </row>
    <row r="122" spans="1:11" x14ac:dyDescent="0.55000000000000004">
      <c r="A122" s="3" t="s">
        <v>170</v>
      </c>
      <c r="B122" s="9" t="s">
        <v>32</v>
      </c>
      <c r="C122" s="9" t="s">
        <v>32</v>
      </c>
      <c r="D122" s="9" t="s">
        <v>32</v>
      </c>
      <c r="E122" s="9" t="s">
        <v>32</v>
      </c>
      <c r="F122" s="9" t="s">
        <v>32</v>
      </c>
      <c r="G122" s="9" t="s">
        <v>32</v>
      </c>
      <c r="H122" s="9" t="s">
        <v>32</v>
      </c>
      <c r="I122" s="9" t="s">
        <v>32</v>
      </c>
      <c r="J122" s="9" t="s">
        <v>32</v>
      </c>
      <c r="K122" s="9" t="s">
        <v>32</v>
      </c>
    </row>
    <row r="123" spans="1:11" x14ac:dyDescent="0.55000000000000004">
      <c r="A123" s="3" t="s">
        <v>171</v>
      </c>
      <c r="B123" s="9">
        <v>13.401211154720466</v>
      </c>
      <c r="C123" s="9">
        <v>11.752597975952952</v>
      </c>
      <c r="D123" s="9">
        <v>11.946306199232533</v>
      </c>
      <c r="E123" s="9">
        <v>10.586434936697689</v>
      </c>
      <c r="F123" s="9">
        <v>10.038998616245451</v>
      </c>
      <c r="G123" s="9">
        <v>11.311352504648548</v>
      </c>
      <c r="H123" s="9">
        <v>10.193327675032817</v>
      </c>
      <c r="I123" s="9">
        <v>9.5888058895641723</v>
      </c>
      <c r="J123" s="9">
        <v>8.7936579477394012</v>
      </c>
      <c r="K123" s="9">
        <v>6.5594412214027367</v>
      </c>
    </row>
    <row r="124" spans="1:11" x14ac:dyDescent="0.55000000000000004">
      <c r="A124" s="3" t="s">
        <v>172</v>
      </c>
      <c r="B124" s="9">
        <v>12.445301393716365</v>
      </c>
      <c r="C124" s="9">
        <v>8.468821757266042</v>
      </c>
      <c r="D124" s="9">
        <v>8.893727517142084</v>
      </c>
      <c r="E124" s="9">
        <v>10.564073052581779</v>
      </c>
      <c r="F124" s="9">
        <v>7.4356303751198265</v>
      </c>
      <c r="G124" s="9">
        <v>8.3923914216144357</v>
      </c>
      <c r="H124" s="9">
        <v>10.012266987771129</v>
      </c>
      <c r="I124" s="9">
        <v>5.4948809907444032</v>
      </c>
      <c r="J124" s="9">
        <v>8.4469186785812465</v>
      </c>
      <c r="K124" s="9">
        <v>12.560000172407102</v>
      </c>
    </row>
    <row r="125" spans="1:11" x14ac:dyDescent="0.55000000000000004">
      <c r="A125" s="3" t="s">
        <v>173</v>
      </c>
      <c r="B125" s="9">
        <v>10.743968194765358</v>
      </c>
      <c r="C125" s="9">
        <v>9.4865391938071131</v>
      </c>
      <c r="D125" s="9">
        <v>8.8846835083685516</v>
      </c>
      <c r="E125" s="9">
        <v>9.4277256433105219</v>
      </c>
      <c r="F125" s="9">
        <v>8.3914510432987726</v>
      </c>
      <c r="G125" s="9">
        <v>8.7599757128740894</v>
      </c>
      <c r="H125" s="9">
        <v>10.093315996653748</v>
      </c>
      <c r="I125" s="9">
        <v>10.731814004807212</v>
      </c>
      <c r="J125" s="9">
        <v>12.156445188403927</v>
      </c>
      <c r="K125" s="9">
        <v>11.089893802046586</v>
      </c>
    </row>
    <row r="126" spans="1:11" x14ac:dyDescent="0.55000000000000004">
      <c r="A126" s="3" t="s">
        <v>174</v>
      </c>
      <c r="B126" s="9">
        <v>8.6138699450951695</v>
      </c>
      <c r="C126" s="9">
        <v>7.0539732675208313</v>
      </c>
      <c r="D126" s="9">
        <v>6.716928441626365</v>
      </c>
      <c r="E126" s="9">
        <v>8.2857427027023878</v>
      </c>
      <c r="F126" s="9">
        <v>8.1100886850257421</v>
      </c>
      <c r="G126" s="9">
        <v>9.1040512023278435</v>
      </c>
      <c r="H126" s="9">
        <v>8.3021507654612847</v>
      </c>
      <c r="I126" s="9">
        <v>7.7410064090372721</v>
      </c>
      <c r="J126" s="9">
        <v>21.327106530751788</v>
      </c>
      <c r="K126" s="9">
        <v>19.306783004008537</v>
      </c>
    </row>
    <row r="127" spans="1:11" x14ac:dyDescent="0.55000000000000004">
      <c r="A127" s="2" t="s">
        <v>73</v>
      </c>
      <c r="B127" s="9">
        <v>8.4761759712958344</v>
      </c>
      <c r="C127" s="9">
        <v>7.7274479680962704</v>
      </c>
      <c r="D127" s="9">
        <v>7.4298712343210376</v>
      </c>
      <c r="E127" s="9">
        <v>7.1297616183694172</v>
      </c>
      <c r="F127" s="9">
        <v>7.3023170431577906</v>
      </c>
      <c r="G127" s="9">
        <v>7.2432954346163267</v>
      </c>
      <c r="H127" s="9">
        <v>8.4036334453869088</v>
      </c>
      <c r="I127" s="9">
        <v>8.9174439966459769</v>
      </c>
      <c r="J127" s="9">
        <v>8.3184579923112558</v>
      </c>
      <c r="K127" s="9">
        <v>9.1152102216101696</v>
      </c>
    </row>
    <row r="128" spans="1:11" x14ac:dyDescent="0.55000000000000004">
      <c r="A128" s="3" t="s">
        <v>175</v>
      </c>
      <c r="B128" s="9" t="s">
        <v>32</v>
      </c>
      <c r="C128" s="9" t="s">
        <v>32</v>
      </c>
      <c r="D128" s="9" t="s">
        <v>32</v>
      </c>
      <c r="E128" s="9" t="s">
        <v>32</v>
      </c>
      <c r="F128" s="9" t="s">
        <v>32</v>
      </c>
      <c r="G128" s="9" t="s">
        <v>32</v>
      </c>
      <c r="H128" s="9" t="s">
        <v>32</v>
      </c>
      <c r="I128" s="9" t="s">
        <v>32</v>
      </c>
      <c r="J128" s="9" t="s">
        <v>32</v>
      </c>
      <c r="K128" s="9" t="s">
        <v>32</v>
      </c>
    </row>
    <row r="129" spans="1:11" x14ac:dyDescent="0.55000000000000004">
      <c r="A129" s="3" t="s">
        <v>176</v>
      </c>
      <c r="B129" s="9">
        <v>7.8943149451939325</v>
      </c>
      <c r="C129" s="9">
        <v>8.1126516181341497</v>
      </c>
      <c r="D129" s="9">
        <v>7.8832564926247732</v>
      </c>
      <c r="E129" s="9">
        <v>8.5206944779568321</v>
      </c>
      <c r="F129" s="9">
        <v>8.2439919288446504</v>
      </c>
      <c r="G129" s="9">
        <v>8.7579445057006069</v>
      </c>
      <c r="H129" s="9">
        <v>9.4823297084608367</v>
      </c>
      <c r="I129" s="9">
        <v>10.058110357374831</v>
      </c>
      <c r="J129" s="9">
        <v>9.1071956589481875</v>
      </c>
      <c r="K129" s="9">
        <v>9.3325158953201317</v>
      </c>
    </row>
    <row r="130" spans="1:11" x14ac:dyDescent="0.55000000000000004">
      <c r="A130" s="3" t="s">
        <v>177</v>
      </c>
      <c r="B130" s="9">
        <v>9.1395810903618226</v>
      </c>
      <c r="C130" s="9">
        <v>7.2885723720646887</v>
      </c>
      <c r="D130" s="9">
        <v>6.9918729077374806</v>
      </c>
      <c r="E130" s="9">
        <v>5.947635595941609</v>
      </c>
      <c r="F130" s="9">
        <v>6.4426098000341669</v>
      </c>
      <c r="G130" s="9">
        <v>5.8765890460339838</v>
      </c>
      <c r="H130" s="9">
        <v>7.3237495773242598</v>
      </c>
      <c r="I130" s="9">
        <v>7.7213335890278953</v>
      </c>
      <c r="J130" s="9">
        <v>7.4498551050997035</v>
      </c>
      <c r="K130" s="9">
        <v>8.8553460996967992</v>
      </c>
    </row>
    <row r="131" spans="1:11" x14ac:dyDescent="0.55000000000000004">
      <c r="A131" s="3" t="s">
        <v>178</v>
      </c>
      <c r="B131" s="9">
        <v>4.6534252901342779</v>
      </c>
      <c r="C131" s="9">
        <v>10.87211628922174</v>
      </c>
      <c r="D131" s="9">
        <v>6.5726690227049502</v>
      </c>
      <c r="E131" s="9">
        <v>7.941451025854394</v>
      </c>
      <c r="F131" s="9">
        <v>7.4491598584273513</v>
      </c>
      <c r="G131" s="9">
        <v>9.6380279969409024</v>
      </c>
      <c r="H131" s="9">
        <v>7.9593872929690672</v>
      </c>
      <c r="I131" s="9">
        <v>16.445589434807502</v>
      </c>
      <c r="J131" s="9">
        <v>31.358222724109321</v>
      </c>
      <c r="K131" s="9">
        <v>15.352854698719989</v>
      </c>
    </row>
    <row r="132" spans="1:11" x14ac:dyDescent="0.55000000000000004">
      <c r="A132" s="3" t="s">
        <v>179</v>
      </c>
      <c r="B132" s="9" t="s">
        <v>32</v>
      </c>
      <c r="C132" s="9" t="s">
        <v>32</v>
      </c>
      <c r="D132" s="9" t="s">
        <v>32</v>
      </c>
      <c r="E132" s="9" t="s">
        <v>32</v>
      </c>
      <c r="F132" s="9" t="s">
        <v>32</v>
      </c>
      <c r="G132" s="9" t="s">
        <v>32</v>
      </c>
      <c r="H132" s="9" t="s">
        <v>32</v>
      </c>
      <c r="I132" s="9" t="s">
        <v>32</v>
      </c>
      <c r="J132" s="9" t="s">
        <v>32</v>
      </c>
      <c r="K132" s="9" t="s">
        <v>32</v>
      </c>
    </row>
    <row r="133" spans="1:11" x14ac:dyDescent="0.55000000000000004">
      <c r="A133" s="2" t="s">
        <v>33</v>
      </c>
      <c r="B133" s="9">
        <v>10.104901371967998</v>
      </c>
      <c r="C133" s="9">
        <v>9.6567183165289929</v>
      </c>
      <c r="D133" s="9">
        <v>9.1228172610862206</v>
      </c>
      <c r="E133" s="9">
        <v>9.1317317883959692</v>
      </c>
      <c r="F133" s="9">
        <v>9.1383192369578818</v>
      </c>
      <c r="G133" s="9">
        <v>9.4539154796305418</v>
      </c>
      <c r="H133" s="9">
        <v>9.8539887479135864</v>
      </c>
      <c r="I133" s="9">
        <v>10.543298288243111</v>
      </c>
      <c r="J133" s="9">
        <v>10.694355256126086</v>
      </c>
      <c r="K133" s="9">
        <v>10.673897125931132</v>
      </c>
    </row>
  </sheetData>
  <hyperlinks>
    <hyperlink ref="A2" location="'Cover page'!A1" display="'Cover page'!A1" xr:uid="{58D37526-9249-4F7D-85DA-5962C8664FB4}"/>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9311-7811-45A9-849A-6E1C5244F5F3}">
  <dimension ref="A1:K133"/>
  <sheetViews>
    <sheetView zoomScale="85" zoomScaleNormal="85" workbookViewId="0">
      <selection activeCell="B2" sqref="B2"/>
    </sheetView>
  </sheetViews>
  <sheetFormatPr defaultRowHeight="14.4" x14ac:dyDescent="0.55000000000000004"/>
  <cols>
    <col min="1" max="1" width="114.68359375" bestFit="1" customWidth="1"/>
    <col min="2" max="2" width="8.15625" bestFit="1" customWidth="1"/>
    <col min="3" max="10" width="7.26171875" bestFit="1" customWidth="1"/>
    <col min="11" max="11" width="8.3125" bestFit="1" customWidth="1"/>
    <col min="12" max="12" width="35.15625" bestFit="1" customWidth="1"/>
    <col min="13" max="13" width="31.68359375" bestFit="1" customWidth="1"/>
    <col min="14" max="14" width="35.15625" bestFit="1" customWidth="1"/>
    <col min="15" max="15" width="31.68359375" bestFit="1" customWidth="1"/>
    <col min="16" max="16" width="35.15625" bestFit="1" customWidth="1"/>
    <col min="17" max="17" width="31.68359375" bestFit="1" customWidth="1"/>
    <col min="18" max="18" width="35.15625" bestFit="1" customWidth="1"/>
    <col min="19" max="19" width="31.68359375" bestFit="1" customWidth="1"/>
    <col min="20" max="20" width="35.15625" bestFit="1" customWidth="1"/>
    <col min="21" max="21" width="31.68359375" bestFit="1" customWidth="1"/>
  </cols>
  <sheetData>
    <row r="1" spans="1:11" ht="17.100000000000001" thickBot="1" x14ac:dyDescent="0.7">
      <c r="A1" s="4" t="str">
        <f>'Cover page'!$A$19</f>
        <v>Table 1.4. Claims (median compensation $) by Industry (ANZSIC subdivision), 10 years to 2022-23</v>
      </c>
      <c r="B1" s="5"/>
    </row>
    <row r="2" spans="1:11" ht="14.7" thickTop="1" x14ac:dyDescent="0.55000000000000004">
      <c r="A2" s="6"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55</v>
      </c>
      <c r="B8" s="10">
        <v>9593</v>
      </c>
      <c r="C8" s="10">
        <v>9895</v>
      </c>
      <c r="D8" s="10">
        <v>11526.5</v>
      </c>
      <c r="E8" s="10">
        <v>12759</v>
      </c>
      <c r="F8" s="10">
        <v>13552.5</v>
      </c>
      <c r="G8" s="10">
        <v>13071.5</v>
      </c>
      <c r="H8" s="10">
        <v>12691</v>
      </c>
      <c r="I8" s="10">
        <v>12503</v>
      </c>
      <c r="J8" s="10">
        <v>13405</v>
      </c>
      <c r="K8" s="10" t="s">
        <v>32</v>
      </c>
    </row>
    <row r="9" spans="1:11" x14ac:dyDescent="0.55000000000000004">
      <c r="A9" s="3" t="s">
        <v>74</v>
      </c>
      <c r="B9" s="10" t="s">
        <v>32</v>
      </c>
      <c r="C9" s="10" t="s">
        <v>32</v>
      </c>
      <c r="D9" s="10" t="s">
        <v>32</v>
      </c>
      <c r="E9" s="10" t="s">
        <v>32</v>
      </c>
      <c r="F9" s="10" t="s">
        <v>32</v>
      </c>
      <c r="G9" s="10" t="s">
        <v>32</v>
      </c>
      <c r="H9" s="10" t="s">
        <v>32</v>
      </c>
      <c r="I9" s="10" t="s">
        <v>32</v>
      </c>
      <c r="J9" s="10" t="s">
        <v>32</v>
      </c>
      <c r="K9" s="10" t="s">
        <v>32</v>
      </c>
    </row>
    <row r="10" spans="1:11" x14ac:dyDescent="0.55000000000000004">
      <c r="A10" s="3" t="s">
        <v>75</v>
      </c>
      <c r="B10" s="10">
        <v>9567.5</v>
      </c>
      <c r="C10" s="10">
        <v>9311.5</v>
      </c>
      <c r="D10" s="10">
        <v>11372</v>
      </c>
      <c r="E10" s="10">
        <v>12322</v>
      </c>
      <c r="F10" s="10">
        <v>13078</v>
      </c>
      <c r="G10" s="10">
        <v>12964</v>
      </c>
      <c r="H10" s="10">
        <v>12254.5</v>
      </c>
      <c r="I10" s="10">
        <v>12458</v>
      </c>
      <c r="J10" s="10">
        <v>13030.5</v>
      </c>
      <c r="K10" s="10" t="s">
        <v>32</v>
      </c>
    </row>
    <row r="11" spans="1:11" x14ac:dyDescent="0.55000000000000004">
      <c r="A11" s="3" t="s">
        <v>76</v>
      </c>
      <c r="B11" s="10">
        <v>6117</v>
      </c>
      <c r="C11" s="10">
        <v>8378</v>
      </c>
      <c r="D11" s="10">
        <v>8923</v>
      </c>
      <c r="E11" s="10">
        <v>6587</v>
      </c>
      <c r="F11" s="10">
        <v>10843</v>
      </c>
      <c r="G11" s="10">
        <v>8594</v>
      </c>
      <c r="H11" s="10">
        <v>13304</v>
      </c>
      <c r="I11" s="10">
        <v>10521</v>
      </c>
      <c r="J11" s="10">
        <v>19490</v>
      </c>
      <c r="K11" s="10" t="s">
        <v>32</v>
      </c>
    </row>
    <row r="12" spans="1:11" x14ac:dyDescent="0.55000000000000004">
      <c r="A12" s="3" t="s">
        <v>77</v>
      </c>
      <c r="B12" s="10">
        <v>11822</v>
      </c>
      <c r="C12" s="10">
        <v>12023.5</v>
      </c>
      <c r="D12" s="10">
        <v>16386</v>
      </c>
      <c r="E12" s="10">
        <v>19096.5</v>
      </c>
      <c r="F12" s="10">
        <v>15211</v>
      </c>
      <c r="G12" s="10">
        <v>18248</v>
      </c>
      <c r="H12" s="10">
        <v>17526</v>
      </c>
      <c r="I12" s="10">
        <v>13660</v>
      </c>
      <c r="J12" s="10">
        <v>13535</v>
      </c>
      <c r="K12" s="10" t="s">
        <v>32</v>
      </c>
    </row>
    <row r="13" spans="1:11" x14ac:dyDescent="0.55000000000000004">
      <c r="A13" s="3" t="s">
        <v>78</v>
      </c>
      <c r="B13" s="10">
        <v>13598.5</v>
      </c>
      <c r="C13" s="10">
        <v>13599</v>
      </c>
      <c r="D13" s="10">
        <v>21668</v>
      </c>
      <c r="E13" s="10">
        <v>17121.5</v>
      </c>
      <c r="F13" s="10">
        <v>17010</v>
      </c>
      <c r="G13" s="10">
        <v>22110</v>
      </c>
      <c r="H13" s="10">
        <v>17147</v>
      </c>
      <c r="I13" s="10">
        <v>13539</v>
      </c>
      <c r="J13" s="10">
        <v>25676</v>
      </c>
      <c r="K13" s="10" t="s">
        <v>32</v>
      </c>
    </row>
    <row r="14" spans="1:11" x14ac:dyDescent="0.55000000000000004">
      <c r="A14" s="3" t="s">
        <v>79</v>
      </c>
      <c r="B14" s="10">
        <v>9307</v>
      </c>
      <c r="C14" s="10">
        <v>11209</v>
      </c>
      <c r="D14" s="10">
        <v>10747</v>
      </c>
      <c r="E14" s="10">
        <v>14717.5</v>
      </c>
      <c r="F14" s="10">
        <v>17308.5</v>
      </c>
      <c r="G14" s="10">
        <v>12686</v>
      </c>
      <c r="H14" s="10">
        <v>13015</v>
      </c>
      <c r="I14" s="10">
        <v>12626.5</v>
      </c>
      <c r="J14" s="10">
        <v>13186</v>
      </c>
      <c r="K14" s="10" t="s">
        <v>32</v>
      </c>
    </row>
    <row r="15" spans="1:11" x14ac:dyDescent="0.55000000000000004">
      <c r="A15" s="2" t="s">
        <v>56</v>
      </c>
      <c r="B15" s="10">
        <v>25743</v>
      </c>
      <c r="C15" s="10">
        <v>26904</v>
      </c>
      <c r="D15" s="10">
        <v>30860</v>
      </c>
      <c r="E15" s="10">
        <v>31739</v>
      </c>
      <c r="F15" s="10">
        <v>31977</v>
      </c>
      <c r="G15" s="10">
        <v>32578</v>
      </c>
      <c r="H15" s="10">
        <v>37292</v>
      </c>
      <c r="I15" s="10">
        <v>35214</v>
      </c>
      <c r="J15" s="10">
        <v>34285</v>
      </c>
      <c r="K15" s="10" t="s">
        <v>32</v>
      </c>
    </row>
    <row r="16" spans="1:11" x14ac:dyDescent="0.55000000000000004">
      <c r="A16" s="3" t="s">
        <v>80</v>
      </c>
      <c r="B16" s="10" t="s">
        <v>32</v>
      </c>
      <c r="C16" s="10" t="s">
        <v>32</v>
      </c>
      <c r="D16" s="10" t="s">
        <v>32</v>
      </c>
      <c r="E16" s="10" t="s">
        <v>32</v>
      </c>
      <c r="F16" s="10" t="s">
        <v>32</v>
      </c>
      <c r="G16" s="10" t="s">
        <v>32</v>
      </c>
      <c r="H16" s="10" t="s">
        <v>32</v>
      </c>
      <c r="I16" s="10" t="s">
        <v>32</v>
      </c>
      <c r="J16" s="10" t="s">
        <v>32</v>
      </c>
      <c r="K16" s="10" t="s">
        <v>32</v>
      </c>
    </row>
    <row r="17" spans="1:11" x14ac:dyDescent="0.55000000000000004">
      <c r="A17" s="3" t="s">
        <v>81</v>
      </c>
      <c r="B17" s="10">
        <v>25001.5</v>
      </c>
      <c r="C17" s="10">
        <v>30608</v>
      </c>
      <c r="D17" s="10">
        <v>33608.5</v>
      </c>
      <c r="E17" s="10">
        <v>32123.5</v>
      </c>
      <c r="F17" s="10">
        <v>34809</v>
      </c>
      <c r="G17" s="10">
        <v>33978</v>
      </c>
      <c r="H17" s="10">
        <v>36896</v>
      </c>
      <c r="I17" s="10">
        <v>36649.5</v>
      </c>
      <c r="J17" s="10">
        <v>25646</v>
      </c>
      <c r="K17" s="10" t="s">
        <v>32</v>
      </c>
    </row>
    <row r="18" spans="1:11" x14ac:dyDescent="0.55000000000000004">
      <c r="A18" s="3" t="s">
        <v>82</v>
      </c>
      <c r="B18" s="10">
        <v>17904</v>
      </c>
      <c r="C18" s="10">
        <v>36972</v>
      </c>
      <c r="D18" s="10">
        <v>55751</v>
      </c>
      <c r="E18" s="10">
        <v>44226</v>
      </c>
      <c r="F18" s="10">
        <v>37549</v>
      </c>
      <c r="G18" s="10">
        <v>39695</v>
      </c>
      <c r="H18" s="10">
        <v>56415</v>
      </c>
      <c r="I18" s="10">
        <v>49443</v>
      </c>
      <c r="J18" s="10">
        <v>65481</v>
      </c>
      <c r="K18" s="10" t="s">
        <v>32</v>
      </c>
    </row>
    <row r="19" spans="1:11" x14ac:dyDescent="0.55000000000000004">
      <c r="A19" s="3" t="s">
        <v>83</v>
      </c>
      <c r="B19" s="10">
        <v>33128</v>
      </c>
      <c r="C19" s="10">
        <v>29306</v>
      </c>
      <c r="D19" s="10">
        <v>35154</v>
      </c>
      <c r="E19" s="10">
        <v>39149</v>
      </c>
      <c r="F19" s="10">
        <v>36599.5</v>
      </c>
      <c r="G19" s="10">
        <v>36043.5</v>
      </c>
      <c r="H19" s="10">
        <v>43283</v>
      </c>
      <c r="I19" s="10">
        <v>47122</v>
      </c>
      <c r="J19" s="10">
        <v>44528</v>
      </c>
      <c r="K19" s="10" t="s">
        <v>32</v>
      </c>
    </row>
    <row r="20" spans="1:11" x14ac:dyDescent="0.55000000000000004">
      <c r="A20" s="3" t="s">
        <v>84</v>
      </c>
      <c r="B20" s="10">
        <v>11291.5</v>
      </c>
      <c r="C20" s="10">
        <v>15010</v>
      </c>
      <c r="D20" s="10">
        <v>14453</v>
      </c>
      <c r="E20" s="10">
        <v>19041</v>
      </c>
      <c r="F20" s="10">
        <v>16260.5</v>
      </c>
      <c r="G20" s="10">
        <v>21430</v>
      </c>
      <c r="H20" s="10">
        <v>20147</v>
      </c>
      <c r="I20" s="10">
        <v>16194</v>
      </c>
      <c r="J20" s="10">
        <v>23287.5</v>
      </c>
      <c r="K20" s="10" t="s">
        <v>32</v>
      </c>
    </row>
    <row r="21" spans="1:11" x14ac:dyDescent="0.55000000000000004">
      <c r="A21" s="3" t="s">
        <v>85</v>
      </c>
      <c r="B21" s="10">
        <v>26267</v>
      </c>
      <c r="C21" s="10">
        <v>26750</v>
      </c>
      <c r="D21" s="10">
        <v>26788</v>
      </c>
      <c r="E21" s="10">
        <v>31659</v>
      </c>
      <c r="F21" s="10">
        <v>30465</v>
      </c>
      <c r="G21" s="10">
        <v>29300.5</v>
      </c>
      <c r="H21" s="10">
        <v>35793</v>
      </c>
      <c r="I21" s="10">
        <v>31268</v>
      </c>
      <c r="J21" s="10">
        <v>31805</v>
      </c>
      <c r="K21" s="10" t="s">
        <v>32</v>
      </c>
    </row>
    <row r="22" spans="1:11" x14ac:dyDescent="0.55000000000000004">
      <c r="A22" s="2" t="s">
        <v>57</v>
      </c>
      <c r="B22" s="10">
        <v>11376</v>
      </c>
      <c r="C22" s="10">
        <v>12529.5</v>
      </c>
      <c r="D22" s="10">
        <v>13880</v>
      </c>
      <c r="E22" s="10">
        <v>14820</v>
      </c>
      <c r="F22" s="10">
        <v>15028.5</v>
      </c>
      <c r="G22" s="10">
        <v>15168.5</v>
      </c>
      <c r="H22" s="10">
        <v>15795</v>
      </c>
      <c r="I22" s="10">
        <v>15945.5</v>
      </c>
      <c r="J22" s="10">
        <v>15807.5</v>
      </c>
      <c r="K22" s="10" t="s">
        <v>32</v>
      </c>
    </row>
    <row r="23" spans="1:11" x14ac:dyDescent="0.55000000000000004">
      <c r="A23" s="3" t="s">
        <v>86</v>
      </c>
      <c r="B23" s="10" t="s">
        <v>32</v>
      </c>
      <c r="C23" s="10" t="s">
        <v>32</v>
      </c>
      <c r="D23" s="10" t="s">
        <v>32</v>
      </c>
      <c r="E23" s="10" t="s">
        <v>32</v>
      </c>
      <c r="F23" s="10" t="s">
        <v>32</v>
      </c>
      <c r="G23" s="10" t="s">
        <v>32</v>
      </c>
      <c r="H23" s="10" t="s">
        <v>32</v>
      </c>
      <c r="I23" s="10" t="s">
        <v>32</v>
      </c>
      <c r="J23" s="10" t="s">
        <v>32</v>
      </c>
      <c r="K23" s="10" t="s">
        <v>32</v>
      </c>
    </row>
    <row r="24" spans="1:11" x14ac:dyDescent="0.55000000000000004">
      <c r="A24" s="3" t="s">
        <v>87</v>
      </c>
      <c r="B24" s="10">
        <v>9377</v>
      </c>
      <c r="C24" s="10">
        <v>10967</v>
      </c>
      <c r="D24" s="10">
        <v>12594</v>
      </c>
      <c r="E24" s="10">
        <v>14030.5</v>
      </c>
      <c r="F24" s="10">
        <v>13789</v>
      </c>
      <c r="G24" s="10">
        <v>14729.5</v>
      </c>
      <c r="H24" s="10">
        <v>14259</v>
      </c>
      <c r="I24" s="10">
        <v>15899.5</v>
      </c>
      <c r="J24" s="10">
        <v>14689</v>
      </c>
      <c r="K24" s="10" t="s">
        <v>32</v>
      </c>
    </row>
    <row r="25" spans="1:11" x14ac:dyDescent="0.55000000000000004">
      <c r="A25" s="3" t="s">
        <v>88</v>
      </c>
      <c r="B25" s="10">
        <v>10368</v>
      </c>
      <c r="C25" s="10">
        <v>11358</v>
      </c>
      <c r="D25" s="10">
        <v>12633</v>
      </c>
      <c r="E25" s="10">
        <v>12281</v>
      </c>
      <c r="F25" s="10">
        <v>12609</v>
      </c>
      <c r="G25" s="10">
        <v>11117</v>
      </c>
      <c r="H25" s="10">
        <v>11739</v>
      </c>
      <c r="I25" s="10">
        <v>14209</v>
      </c>
      <c r="J25" s="10">
        <v>12013.5</v>
      </c>
      <c r="K25" s="10" t="s">
        <v>32</v>
      </c>
    </row>
    <row r="26" spans="1:11" x14ac:dyDescent="0.55000000000000004">
      <c r="A26" s="3" t="s">
        <v>89</v>
      </c>
      <c r="B26" s="10">
        <v>11133</v>
      </c>
      <c r="C26" s="10">
        <v>11960</v>
      </c>
      <c r="D26" s="10">
        <v>13478</v>
      </c>
      <c r="E26" s="10">
        <v>12616</v>
      </c>
      <c r="F26" s="10">
        <v>17371.5</v>
      </c>
      <c r="G26" s="10">
        <v>24782</v>
      </c>
      <c r="H26" s="10">
        <v>17424</v>
      </c>
      <c r="I26" s="10">
        <v>20160.5</v>
      </c>
      <c r="J26" s="10">
        <v>21027</v>
      </c>
      <c r="K26" s="10" t="s">
        <v>32</v>
      </c>
    </row>
    <row r="27" spans="1:11" x14ac:dyDescent="0.55000000000000004">
      <c r="A27" s="3" t="s">
        <v>90</v>
      </c>
      <c r="B27" s="10">
        <v>9392</v>
      </c>
      <c r="C27" s="10">
        <v>11597</v>
      </c>
      <c r="D27" s="10">
        <v>11081.5</v>
      </c>
      <c r="E27" s="10">
        <v>12440</v>
      </c>
      <c r="F27" s="10">
        <v>11937</v>
      </c>
      <c r="G27" s="10">
        <v>11715.5</v>
      </c>
      <c r="H27" s="10">
        <v>12111</v>
      </c>
      <c r="I27" s="10">
        <v>13619.5</v>
      </c>
      <c r="J27" s="10">
        <v>13735.5</v>
      </c>
      <c r="K27" s="10" t="s">
        <v>32</v>
      </c>
    </row>
    <row r="28" spans="1:11" x14ac:dyDescent="0.55000000000000004">
      <c r="A28" s="3" t="s">
        <v>91</v>
      </c>
      <c r="B28" s="10">
        <v>15691</v>
      </c>
      <c r="C28" s="10">
        <v>17143</v>
      </c>
      <c r="D28" s="10">
        <v>24198</v>
      </c>
      <c r="E28" s="10">
        <v>19336</v>
      </c>
      <c r="F28" s="10">
        <v>25465</v>
      </c>
      <c r="G28" s="10">
        <v>17699.5</v>
      </c>
      <c r="H28" s="10">
        <v>18495</v>
      </c>
      <c r="I28" s="10">
        <v>20364.5</v>
      </c>
      <c r="J28" s="10">
        <v>24664.5</v>
      </c>
      <c r="K28" s="10" t="s">
        <v>32</v>
      </c>
    </row>
    <row r="29" spans="1:11" x14ac:dyDescent="0.55000000000000004">
      <c r="A29" s="3" t="s">
        <v>92</v>
      </c>
      <c r="B29" s="10">
        <v>11126</v>
      </c>
      <c r="C29" s="10">
        <v>14331</v>
      </c>
      <c r="D29" s="10">
        <v>17351</v>
      </c>
      <c r="E29" s="10">
        <v>14075.5</v>
      </c>
      <c r="F29" s="10">
        <v>20854.5</v>
      </c>
      <c r="G29" s="10">
        <v>16669</v>
      </c>
      <c r="H29" s="10">
        <v>23934.5</v>
      </c>
      <c r="I29" s="10">
        <v>20738</v>
      </c>
      <c r="J29" s="10">
        <v>18397</v>
      </c>
      <c r="K29" s="10" t="s">
        <v>32</v>
      </c>
    </row>
    <row r="30" spans="1:11" x14ac:dyDescent="0.55000000000000004">
      <c r="A30" s="3" t="s">
        <v>93</v>
      </c>
      <c r="B30" s="10">
        <v>20260</v>
      </c>
      <c r="C30" s="10">
        <v>21301.5</v>
      </c>
      <c r="D30" s="10">
        <v>27812</v>
      </c>
      <c r="E30" s="10">
        <v>16394</v>
      </c>
      <c r="F30" s="10">
        <v>28815</v>
      </c>
      <c r="G30" s="10">
        <v>27664</v>
      </c>
      <c r="H30" s="10">
        <v>33753.5</v>
      </c>
      <c r="I30" s="10">
        <v>14433</v>
      </c>
      <c r="J30" s="10">
        <v>28877</v>
      </c>
      <c r="K30" s="10" t="s">
        <v>32</v>
      </c>
    </row>
    <row r="31" spans="1:11" x14ac:dyDescent="0.55000000000000004">
      <c r="A31" s="3" t="s">
        <v>94</v>
      </c>
      <c r="B31" s="10">
        <v>16033.5</v>
      </c>
      <c r="C31" s="10">
        <v>14228.5</v>
      </c>
      <c r="D31" s="10">
        <v>14339</v>
      </c>
      <c r="E31" s="10">
        <v>19713</v>
      </c>
      <c r="F31" s="10">
        <v>20508.5</v>
      </c>
      <c r="G31" s="10">
        <v>16500</v>
      </c>
      <c r="H31" s="10">
        <v>17048</v>
      </c>
      <c r="I31" s="10">
        <v>20343</v>
      </c>
      <c r="J31" s="10">
        <v>20418.5</v>
      </c>
      <c r="K31" s="10" t="s">
        <v>32</v>
      </c>
    </row>
    <row r="32" spans="1:11" x14ac:dyDescent="0.55000000000000004">
      <c r="A32" s="3" t="s">
        <v>95</v>
      </c>
      <c r="B32" s="10">
        <v>13255</v>
      </c>
      <c r="C32" s="10">
        <v>15089.5</v>
      </c>
      <c r="D32" s="10">
        <v>16984</v>
      </c>
      <c r="E32" s="10">
        <v>16387</v>
      </c>
      <c r="F32" s="10">
        <v>17329.5</v>
      </c>
      <c r="G32" s="10">
        <v>17411.5</v>
      </c>
      <c r="H32" s="10">
        <v>19163</v>
      </c>
      <c r="I32" s="10">
        <v>16548</v>
      </c>
      <c r="J32" s="10">
        <v>17997</v>
      </c>
      <c r="K32" s="10" t="s">
        <v>32</v>
      </c>
    </row>
    <row r="33" spans="1:11" x14ac:dyDescent="0.55000000000000004">
      <c r="A33" s="3" t="s">
        <v>96</v>
      </c>
      <c r="B33" s="10">
        <v>14630.5</v>
      </c>
      <c r="C33" s="10">
        <v>15152</v>
      </c>
      <c r="D33" s="10">
        <v>17361</v>
      </c>
      <c r="E33" s="10">
        <v>18982</v>
      </c>
      <c r="F33" s="10">
        <v>18086</v>
      </c>
      <c r="G33" s="10">
        <v>23770</v>
      </c>
      <c r="H33" s="10">
        <v>24354</v>
      </c>
      <c r="I33" s="10">
        <v>22973</v>
      </c>
      <c r="J33" s="10">
        <v>19663.5</v>
      </c>
      <c r="K33" s="10" t="s">
        <v>32</v>
      </c>
    </row>
    <row r="34" spans="1:11" x14ac:dyDescent="0.55000000000000004">
      <c r="A34" s="3" t="s">
        <v>97</v>
      </c>
      <c r="B34" s="10">
        <v>17804</v>
      </c>
      <c r="C34" s="10">
        <v>17434</v>
      </c>
      <c r="D34" s="10">
        <v>16547.5</v>
      </c>
      <c r="E34" s="10">
        <v>17915.5</v>
      </c>
      <c r="F34" s="10">
        <v>20472</v>
      </c>
      <c r="G34" s="10">
        <v>21120</v>
      </c>
      <c r="H34" s="10">
        <v>23685.5</v>
      </c>
      <c r="I34" s="10">
        <v>20021</v>
      </c>
      <c r="J34" s="10">
        <v>22571.5</v>
      </c>
      <c r="K34" s="10" t="s">
        <v>32</v>
      </c>
    </row>
    <row r="35" spans="1:11" x14ac:dyDescent="0.55000000000000004">
      <c r="A35" s="3" t="s">
        <v>98</v>
      </c>
      <c r="B35" s="10">
        <v>10154</v>
      </c>
      <c r="C35" s="10">
        <v>11332</v>
      </c>
      <c r="D35" s="10">
        <v>12905</v>
      </c>
      <c r="E35" s="10">
        <v>13668</v>
      </c>
      <c r="F35" s="10">
        <v>14289</v>
      </c>
      <c r="G35" s="10">
        <v>14112</v>
      </c>
      <c r="H35" s="10">
        <v>15029</v>
      </c>
      <c r="I35" s="10">
        <v>14400.5</v>
      </c>
      <c r="J35" s="10">
        <v>15173</v>
      </c>
      <c r="K35" s="10" t="s">
        <v>32</v>
      </c>
    </row>
    <row r="36" spans="1:11" x14ac:dyDescent="0.55000000000000004">
      <c r="A36" s="3" t="s">
        <v>99</v>
      </c>
      <c r="B36" s="10">
        <v>13586</v>
      </c>
      <c r="C36" s="10">
        <v>13387</v>
      </c>
      <c r="D36" s="10">
        <v>14675</v>
      </c>
      <c r="E36" s="10">
        <v>17679</v>
      </c>
      <c r="F36" s="10">
        <v>13407</v>
      </c>
      <c r="G36" s="10">
        <v>14671</v>
      </c>
      <c r="H36" s="10">
        <v>17180</v>
      </c>
      <c r="I36" s="10">
        <v>13877</v>
      </c>
      <c r="J36" s="10">
        <v>16078</v>
      </c>
      <c r="K36" s="10" t="s">
        <v>32</v>
      </c>
    </row>
    <row r="37" spans="1:11" x14ac:dyDescent="0.55000000000000004">
      <c r="A37" s="3" t="s">
        <v>100</v>
      </c>
      <c r="B37" s="10">
        <v>12480</v>
      </c>
      <c r="C37" s="10">
        <v>14570</v>
      </c>
      <c r="D37" s="10">
        <v>14899.5</v>
      </c>
      <c r="E37" s="10">
        <v>14380</v>
      </c>
      <c r="F37" s="10">
        <v>16595</v>
      </c>
      <c r="G37" s="10">
        <v>15312.5</v>
      </c>
      <c r="H37" s="10">
        <v>15008</v>
      </c>
      <c r="I37" s="10">
        <v>16428</v>
      </c>
      <c r="J37" s="10">
        <v>16926</v>
      </c>
      <c r="K37" s="10" t="s">
        <v>32</v>
      </c>
    </row>
    <row r="38" spans="1:11" x14ac:dyDescent="0.55000000000000004">
      <c r="A38" s="3" t="s">
        <v>101</v>
      </c>
      <c r="B38" s="10">
        <v>13646</v>
      </c>
      <c r="C38" s="10">
        <v>11032.5</v>
      </c>
      <c r="D38" s="10">
        <v>13770</v>
      </c>
      <c r="E38" s="10">
        <v>14691.5</v>
      </c>
      <c r="F38" s="10">
        <v>15909</v>
      </c>
      <c r="G38" s="10">
        <v>13438</v>
      </c>
      <c r="H38" s="10">
        <v>15702</v>
      </c>
      <c r="I38" s="10">
        <v>16841</v>
      </c>
      <c r="J38" s="10">
        <v>13020</v>
      </c>
      <c r="K38" s="10" t="s">
        <v>32</v>
      </c>
    </row>
    <row r="39" spans="1:11" x14ac:dyDescent="0.55000000000000004">
      <c r="A39" s="2" t="s">
        <v>58</v>
      </c>
      <c r="B39" s="10">
        <v>13522</v>
      </c>
      <c r="C39" s="10">
        <v>14491.5</v>
      </c>
      <c r="D39" s="10">
        <v>18281</v>
      </c>
      <c r="E39" s="10">
        <v>19519</v>
      </c>
      <c r="F39" s="10">
        <v>18951</v>
      </c>
      <c r="G39" s="10">
        <v>21161</v>
      </c>
      <c r="H39" s="10">
        <v>22711.5</v>
      </c>
      <c r="I39" s="10">
        <v>23393</v>
      </c>
      <c r="J39" s="10">
        <v>20416</v>
      </c>
      <c r="K39" s="10" t="s">
        <v>32</v>
      </c>
    </row>
    <row r="40" spans="1:11" x14ac:dyDescent="0.55000000000000004">
      <c r="A40" s="3" t="s">
        <v>102</v>
      </c>
      <c r="B40" s="10" t="s">
        <v>32</v>
      </c>
      <c r="C40" s="10" t="s">
        <v>32</v>
      </c>
      <c r="D40" s="10" t="s">
        <v>32</v>
      </c>
      <c r="E40" s="10" t="s">
        <v>32</v>
      </c>
      <c r="F40" s="10" t="s">
        <v>32</v>
      </c>
      <c r="G40" s="10" t="s">
        <v>32</v>
      </c>
      <c r="H40" s="10" t="s">
        <v>32</v>
      </c>
      <c r="I40" s="10" t="s">
        <v>32</v>
      </c>
      <c r="J40" s="10" t="s">
        <v>32</v>
      </c>
      <c r="K40" s="10" t="s">
        <v>32</v>
      </c>
    </row>
    <row r="41" spans="1:11" x14ac:dyDescent="0.55000000000000004">
      <c r="A41" s="3" t="s">
        <v>103</v>
      </c>
      <c r="B41" s="10">
        <v>14524</v>
      </c>
      <c r="C41" s="10">
        <v>12779</v>
      </c>
      <c r="D41" s="10">
        <v>15644</v>
      </c>
      <c r="E41" s="10">
        <v>23298</v>
      </c>
      <c r="F41" s="10">
        <v>21112</v>
      </c>
      <c r="G41" s="10">
        <v>22550</v>
      </c>
      <c r="H41" s="10">
        <v>30953</v>
      </c>
      <c r="I41" s="10">
        <v>26865</v>
      </c>
      <c r="J41" s="10">
        <v>21760</v>
      </c>
      <c r="K41" s="10" t="s">
        <v>32</v>
      </c>
    </row>
    <row r="42" spans="1:11" x14ac:dyDescent="0.55000000000000004">
      <c r="A42" s="3" t="s">
        <v>104</v>
      </c>
      <c r="B42" s="10">
        <v>33315.5</v>
      </c>
      <c r="C42" s="10">
        <v>18488</v>
      </c>
      <c r="D42" s="10">
        <v>13197.5</v>
      </c>
      <c r="E42" s="10">
        <v>21614</v>
      </c>
      <c r="F42" s="10">
        <v>15067</v>
      </c>
      <c r="G42" s="10">
        <v>23353</v>
      </c>
      <c r="H42" s="10">
        <v>14710</v>
      </c>
      <c r="I42" s="10">
        <v>20932</v>
      </c>
      <c r="J42" s="10">
        <v>27570</v>
      </c>
      <c r="K42" s="10" t="s">
        <v>32</v>
      </c>
    </row>
    <row r="43" spans="1:11" x14ac:dyDescent="0.55000000000000004">
      <c r="A43" s="3" t="s">
        <v>105</v>
      </c>
      <c r="B43" s="10">
        <v>10407</v>
      </c>
      <c r="C43" s="10">
        <v>17662</v>
      </c>
      <c r="D43" s="10">
        <v>16898.5</v>
      </c>
      <c r="E43" s="10">
        <v>15904</v>
      </c>
      <c r="F43" s="10">
        <v>17765</v>
      </c>
      <c r="G43" s="10">
        <v>23160</v>
      </c>
      <c r="H43" s="10">
        <v>21158</v>
      </c>
      <c r="I43" s="10">
        <v>25728</v>
      </c>
      <c r="J43" s="10">
        <v>25380</v>
      </c>
      <c r="K43" s="10" t="s">
        <v>32</v>
      </c>
    </row>
    <row r="44" spans="1:11" x14ac:dyDescent="0.55000000000000004">
      <c r="A44" s="3" t="s">
        <v>106</v>
      </c>
      <c r="B44" s="10">
        <v>13374</v>
      </c>
      <c r="C44" s="10">
        <v>14515</v>
      </c>
      <c r="D44" s="10">
        <v>19783.5</v>
      </c>
      <c r="E44" s="10">
        <v>19628</v>
      </c>
      <c r="F44" s="10">
        <v>18366.5</v>
      </c>
      <c r="G44" s="10">
        <v>20216</v>
      </c>
      <c r="H44" s="10">
        <v>20283</v>
      </c>
      <c r="I44" s="10">
        <v>21593</v>
      </c>
      <c r="J44" s="10">
        <v>18457</v>
      </c>
      <c r="K44" s="10" t="s">
        <v>32</v>
      </c>
    </row>
    <row r="45" spans="1:11" x14ac:dyDescent="0.55000000000000004">
      <c r="A45" s="2" t="s">
        <v>59</v>
      </c>
      <c r="B45" s="10">
        <v>14168</v>
      </c>
      <c r="C45" s="10">
        <v>15263.5</v>
      </c>
      <c r="D45" s="10">
        <v>16679</v>
      </c>
      <c r="E45" s="10">
        <v>16766</v>
      </c>
      <c r="F45" s="10">
        <v>17734</v>
      </c>
      <c r="G45" s="10">
        <v>18165</v>
      </c>
      <c r="H45" s="10">
        <v>18220.5</v>
      </c>
      <c r="I45" s="10">
        <v>17863</v>
      </c>
      <c r="J45" s="10">
        <v>18479</v>
      </c>
      <c r="K45" s="10" t="s">
        <v>32</v>
      </c>
    </row>
    <row r="46" spans="1:11" x14ac:dyDescent="0.55000000000000004">
      <c r="A46" s="3" t="s">
        <v>107</v>
      </c>
      <c r="B46" s="10" t="s">
        <v>32</v>
      </c>
      <c r="C46" s="10" t="s">
        <v>32</v>
      </c>
      <c r="D46" s="10" t="s">
        <v>32</v>
      </c>
      <c r="E46" s="10" t="s">
        <v>32</v>
      </c>
      <c r="F46" s="10" t="s">
        <v>32</v>
      </c>
      <c r="G46" s="10" t="s">
        <v>32</v>
      </c>
      <c r="H46" s="10" t="s">
        <v>32</v>
      </c>
      <c r="I46" s="10" t="s">
        <v>32</v>
      </c>
      <c r="J46" s="10" t="s">
        <v>32</v>
      </c>
      <c r="K46" s="10" t="s">
        <v>32</v>
      </c>
    </row>
    <row r="47" spans="1:11" x14ac:dyDescent="0.55000000000000004">
      <c r="A47" s="3" t="s">
        <v>108</v>
      </c>
      <c r="B47" s="10">
        <v>14123</v>
      </c>
      <c r="C47" s="10">
        <v>15127</v>
      </c>
      <c r="D47" s="10">
        <v>15796.5</v>
      </c>
      <c r="E47" s="10">
        <v>16077</v>
      </c>
      <c r="F47" s="10">
        <v>16627.5</v>
      </c>
      <c r="G47" s="10">
        <v>17303</v>
      </c>
      <c r="H47" s="10">
        <v>16832</v>
      </c>
      <c r="I47" s="10">
        <v>16494</v>
      </c>
      <c r="J47" s="10">
        <v>16277</v>
      </c>
      <c r="K47" s="10" t="s">
        <v>32</v>
      </c>
    </row>
    <row r="48" spans="1:11" x14ac:dyDescent="0.55000000000000004">
      <c r="A48" s="3" t="s">
        <v>109</v>
      </c>
      <c r="B48" s="10">
        <v>18320</v>
      </c>
      <c r="C48" s="10">
        <v>19346.5</v>
      </c>
      <c r="D48" s="10">
        <v>22794.5</v>
      </c>
      <c r="E48" s="10">
        <v>22353</v>
      </c>
      <c r="F48" s="10">
        <v>22553.5</v>
      </c>
      <c r="G48" s="10">
        <v>26053</v>
      </c>
      <c r="H48" s="10">
        <v>25236</v>
      </c>
      <c r="I48" s="10">
        <v>23990.5</v>
      </c>
      <c r="J48" s="10">
        <v>25800.5</v>
      </c>
      <c r="K48" s="10" t="s">
        <v>32</v>
      </c>
    </row>
    <row r="49" spans="1:11" x14ac:dyDescent="0.55000000000000004">
      <c r="A49" s="3" t="s">
        <v>110</v>
      </c>
      <c r="B49" s="10">
        <v>13291.5</v>
      </c>
      <c r="C49" s="10">
        <v>14366.5</v>
      </c>
      <c r="D49" s="10">
        <v>15969</v>
      </c>
      <c r="E49" s="10">
        <v>16162</v>
      </c>
      <c r="F49" s="10">
        <v>17299</v>
      </c>
      <c r="G49" s="10">
        <v>17512</v>
      </c>
      <c r="H49" s="10">
        <v>17779.5</v>
      </c>
      <c r="I49" s="10">
        <v>17481</v>
      </c>
      <c r="J49" s="10">
        <v>18181</v>
      </c>
      <c r="K49" s="10" t="s">
        <v>32</v>
      </c>
    </row>
    <row r="50" spans="1:11" x14ac:dyDescent="0.55000000000000004">
      <c r="A50" s="2" t="s">
        <v>60</v>
      </c>
      <c r="B50" s="10">
        <v>11813</v>
      </c>
      <c r="C50" s="10">
        <v>12501</v>
      </c>
      <c r="D50" s="10">
        <v>14085</v>
      </c>
      <c r="E50" s="10">
        <v>14776.5</v>
      </c>
      <c r="F50" s="10">
        <v>16188.5</v>
      </c>
      <c r="G50" s="10">
        <v>15528</v>
      </c>
      <c r="H50" s="10">
        <v>16420</v>
      </c>
      <c r="I50" s="10">
        <v>16874.5</v>
      </c>
      <c r="J50" s="10">
        <v>15301</v>
      </c>
      <c r="K50" s="10" t="s">
        <v>32</v>
      </c>
    </row>
    <row r="51" spans="1:11" x14ac:dyDescent="0.55000000000000004">
      <c r="A51" s="3" t="s">
        <v>111</v>
      </c>
      <c r="B51" s="10" t="s">
        <v>32</v>
      </c>
      <c r="C51" s="10" t="s">
        <v>32</v>
      </c>
      <c r="D51" s="10" t="s">
        <v>32</v>
      </c>
      <c r="E51" s="10" t="s">
        <v>32</v>
      </c>
      <c r="F51" s="10" t="s">
        <v>32</v>
      </c>
      <c r="G51" s="10" t="s">
        <v>32</v>
      </c>
      <c r="H51" s="10" t="s">
        <v>32</v>
      </c>
      <c r="I51" s="10" t="s">
        <v>32</v>
      </c>
      <c r="J51" s="10" t="s">
        <v>32</v>
      </c>
      <c r="K51" s="10" t="s">
        <v>32</v>
      </c>
    </row>
    <row r="52" spans="1:11" x14ac:dyDescent="0.55000000000000004">
      <c r="A52" s="3" t="s">
        <v>112</v>
      </c>
      <c r="B52" s="10">
        <v>11583</v>
      </c>
      <c r="C52" s="10">
        <v>13289.5</v>
      </c>
      <c r="D52" s="10">
        <v>13918</v>
      </c>
      <c r="E52" s="10">
        <v>13514</v>
      </c>
      <c r="F52" s="10">
        <v>16645.5</v>
      </c>
      <c r="G52" s="10">
        <v>16402</v>
      </c>
      <c r="H52" s="10">
        <v>15843.5</v>
      </c>
      <c r="I52" s="10">
        <v>15796</v>
      </c>
      <c r="J52" s="10">
        <v>13859</v>
      </c>
      <c r="K52" s="10" t="s">
        <v>32</v>
      </c>
    </row>
    <row r="53" spans="1:11" x14ac:dyDescent="0.55000000000000004">
      <c r="A53" s="3" t="s">
        <v>113</v>
      </c>
      <c r="B53" s="10">
        <v>11915</v>
      </c>
      <c r="C53" s="10">
        <v>13542</v>
      </c>
      <c r="D53" s="10">
        <v>14635</v>
      </c>
      <c r="E53" s="10">
        <v>15964.5</v>
      </c>
      <c r="F53" s="10">
        <v>15216</v>
      </c>
      <c r="G53" s="10">
        <v>15287</v>
      </c>
      <c r="H53" s="10">
        <v>17605</v>
      </c>
      <c r="I53" s="10">
        <v>16747</v>
      </c>
      <c r="J53" s="10">
        <v>17144</v>
      </c>
      <c r="K53" s="10" t="s">
        <v>32</v>
      </c>
    </row>
    <row r="54" spans="1:11" x14ac:dyDescent="0.55000000000000004">
      <c r="A54" s="3" t="s">
        <v>114</v>
      </c>
      <c r="B54" s="10">
        <v>11433</v>
      </c>
      <c r="C54" s="10">
        <v>10065.5</v>
      </c>
      <c r="D54" s="10">
        <v>12808.5</v>
      </c>
      <c r="E54" s="10">
        <v>12518</v>
      </c>
      <c r="F54" s="10">
        <v>15272</v>
      </c>
      <c r="G54" s="10">
        <v>13835</v>
      </c>
      <c r="H54" s="10">
        <v>15268.5</v>
      </c>
      <c r="I54" s="10">
        <v>15018.5</v>
      </c>
      <c r="J54" s="10">
        <v>15209</v>
      </c>
      <c r="K54" s="10" t="s">
        <v>32</v>
      </c>
    </row>
    <row r="55" spans="1:11" x14ac:dyDescent="0.55000000000000004">
      <c r="A55" s="3" t="s">
        <v>115</v>
      </c>
      <c r="B55" s="10">
        <v>11343</v>
      </c>
      <c r="C55" s="10">
        <v>10954</v>
      </c>
      <c r="D55" s="10">
        <v>13678</v>
      </c>
      <c r="E55" s="10">
        <v>15004</v>
      </c>
      <c r="F55" s="10">
        <v>17448</v>
      </c>
      <c r="G55" s="10">
        <v>13768</v>
      </c>
      <c r="H55" s="10">
        <v>14447.5</v>
      </c>
      <c r="I55" s="10">
        <v>17719</v>
      </c>
      <c r="J55" s="10">
        <v>13335</v>
      </c>
      <c r="K55" s="10" t="s">
        <v>32</v>
      </c>
    </row>
    <row r="56" spans="1:11" x14ac:dyDescent="0.55000000000000004">
      <c r="A56" s="3" t="s">
        <v>116</v>
      </c>
      <c r="B56" s="10">
        <v>12520.5</v>
      </c>
      <c r="C56" s="10">
        <v>14546</v>
      </c>
      <c r="D56" s="10">
        <v>14332</v>
      </c>
      <c r="E56" s="10">
        <v>15436</v>
      </c>
      <c r="F56" s="10">
        <v>16226</v>
      </c>
      <c r="G56" s="10">
        <v>18245</v>
      </c>
      <c r="H56" s="10">
        <v>19421</v>
      </c>
      <c r="I56" s="10">
        <v>18957</v>
      </c>
      <c r="J56" s="10">
        <v>17252</v>
      </c>
      <c r="K56" s="10" t="s">
        <v>32</v>
      </c>
    </row>
    <row r="57" spans="1:11" x14ac:dyDescent="0.55000000000000004">
      <c r="A57" s="3" t="s">
        <v>117</v>
      </c>
      <c r="B57" s="10">
        <v>12784</v>
      </c>
      <c r="C57" s="10">
        <v>9793</v>
      </c>
      <c r="D57" s="10">
        <v>21143</v>
      </c>
      <c r="E57" s="10">
        <v>22923</v>
      </c>
      <c r="F57" s="10">
        <v>21171</v>
      </c>
      <c r="G57" s="10">
        <v>21803</v>
      </c>
      <c r="H57" s="10">
        <v>18719</v>
      </c>
      <c r="I57" s="10">
        <v>18994</v>
      </c>
      <c r="J57" s="10">
        <v>22055</v>
      </c>
      <c r="K57" s="10" t="s">
        <v>32</v>
      </c>
    </row>
    <row r="58" spans="1:11" x14ac:dyDescent="0.55000000000000004">
      <c r="A58" s="2" t="s">
        <v>61</v>
      </c>
      <c r="B58" s="10">
        <v>9391</v>
      </c>
      <c r="C58" s="10">
        <v>10105</v>
      </c>
      <c r="D58" s="10">
        <v>11103.5</v>
      </c>
      <c r="E58" s="10">
        <v>12285</v>
      </c>
      <c r="F58" s="10">
        <v>12434</v>
      </c>
      <c r="G58" s="10">
        <v>12922</v>
      </c>
      <c r="H58" s="10">
        <v>13421</v>
      </c>
      <c r="I58" s="10">
        <v>13764</v>
      </c>
      <c r="J58" s="10">
        <v>10481</v>
      </c>
      <c r="K58" s="10" t="s">
        <v>32</v>
      </c>
    </row>
    <row r="59" spans="1:11" x14ac:dyDescent="0.55000000000000004">
      <c r="A59" s="3" t="s">
        <v>118</v>
      </c>
      <c r="B59" s="10" t="s">
        <v>32</v>
      </c>
      <c r="C59" s="10" t="s">
        <v>32</v>
      </c>
      <c r="D59" s="10" t="s">
        <v>32</v>
      </c>
      <c r="E59" s="10" t="s">
        <v>32</v>
      </c>
      <c r="F59" s="10" t="s">
        <v>32</v>
      </c>
      <c r="G59" s="10" t="s">
        <v>32</v>
      </c>
      <c r="H59" s="10" t="s">
        <v>32</v>
      </c>
      <c r="I59" s="10" t="s">
        <v>32</v>
      </c>
      <c r="J59" s="10" t="s">
        <v>32</v>
      </c>
      <c r="K59" s="10" t="s">
        <v>32</v>
      </c>
    </row>
    <row r="60" spans="1:11" x14ac:dyDescent="0.55000000000000004">
      <c r="A60" s="3" t="s">
        <v>119</v>
      </c>
      <c r="B60" s="10">
        <v>8282</v>
      </c>
      <c r="C60" s="10">
        <v>10222</v>
      </c>
      <c r="D60" s="10">
        <v>11770</v>
      </c>
      <c r="E60" s="10">
        <v>12024</v>
      </c>
      <c r="F60" s="10">
        <v>12350</v>
      </c>
      <c r="G60" s="10">
        <v>13752.5</v>
      </c>
      <c r="H60" s="10">
        <v>14096</v>
      </c>
      <c r="I60" s="10">
        <v>12661.5</v>
      </c>
      <c r="J60" s="10">
        <v>14033</v>
      </c>
      <c r="K60" s="10" t="s">
        <v>32</v>
      </c>
    </row>
    <row r="61" spans="1:11" x14ac:dyDescent="0.55000000000000004">
      <c r="A61" s="3" t="s">
        <v>120</v>
      </c>
      <c r="B61" s="10">
        <v>7890</v>
      </c>
      <c r="C61" s="10">
        <v>9814.5</v>
      </c>
      <c r="D61" s="10">
        <v>11531</v>
      </c>
      <c r="E61" s="10">
        <v>12348</v>
      </c>
      <c r="F61" s="10">
        <v>13482</v>
      </c>
      <c r="G61" s="10">
        <v>11554</v>
      </c>
      <c r="H61" s="10">
        <v>11993</v>
      </c>
      <c r="I61" s="10">
        <v>14858</v>
      </c>
      <c r="J61" s="10">
        <v>11992</v>
      </c>
      <c r="K61" s="10" t="s">
        <v>32</v>
      </c>
    </row>
    <row r="62" spans="1:11" x14ac:dyDescent="0.55000000000000004">
      <c r="A62" s="3" t="s">
        <v>121</v>
      </c>
      <c r="B62" s="10">
        <v>10740</v>
      </c>
      <c r="C62" s="10">
        <v>10475</v>
      </c>
      <c r="D62" s="10">
        <v>10929</v>
      </c>
      <c r="E62" s="10">
        <v>12260.5</v>
      </c>
      <c r="F62" s="10">
        <v>12592</v>
      </c>
      <c r="G62" s="10">
        <v>12282.5</v>
      </c>
      <c r="H62" s="10">
        <v>13676</v>
      </c>
      <c r="I62" s="10">
        <v>14168</v>
      </c>
      <c r="J62" s="10">
        <v>7197</v>
      </c>
      <c r="K62" s="10" t="s">
        <v>32</v>
      </c>
    </row>
    <row r="63" spans="1:11" x14ac:dyDescent="0.55000000000000004">
      <c r="A63" s="3" t="s">
        <v>122</v>
      </c>
      <c r="B63" s="10">
        <v>8781</v>
      </c>
      <c r="C63" s="10">
        <v>9777</v>
      </c>
      <c r="D63" s="10">
        <v>11085.5</v>
      </c>
      <c r="E63" s="10">
        <v>12338.5</v>
      </c>
      <c r="F63" s="10">
        <v>12208</v>
      </c>
      <c r="G63" s="10">
        <v>13377</v>
      </c>
      <c r="H63" s="10">
        <v>13085</v>
      </c>
      <c r="I63" s="10">
        <v>13181</v>
      </c>
      <c r="J63" s="10">
        <v>13007</v>
      </c>
      <c r="K63" s="10" t="s">
        <v>32</v>
      </c>
    </row>
    <row r="64" spans="1:11" x14ac:dyDescent="0.55000000000000004">
      <c r="A64" s="3" t="s">
        <v>123</v>
      </c>
      <c r="B64" s="10">
        <v>9825</v>
      </c>
      <c r="C64" s="10">
        <v>9613</v>
      </c>
      <c r="D64" s="10">
        <v>13409</v>
      </c>
      <c r="E64" s="10">
        <v>16560</v>
      </c>
      <c r="F64" s="10">
        <v>17690</v>
      </c>
      <c r="G64" s="10">
        <v>22099</v>
      </c>
      <c r="H64" s="10">
        <v>16734</v>
      </c>
      <c r="I64" s="10">
        <v>24471</v>
      </c>
      <c r="J64" s="10">
        <v>12890</v>
      </c>
      <c r="K64" s="10" t="s">
        <v>32</v>
      </c>
    </row>
    <row r="65" spans="1:11" x14ac:dyDescent="0.55000000000000004">
      <c r="A65" s="2" t="s">
        <v>62</v>
      </c>
      <c r="B65" s="10">
        <v>5580</v>
      </c>
      <c r="C65" s="10">
        <v>5359</v>
      </c>
      <c r="D65" s="10">
        <v>6437</v>
      </c>
      <c r="E65" s="10">
        <v>7249.5</v>
      </c>
      <c r="F65" s="10">
        <v>7587.5</v>
      </c>
      <c r="G65" s="10">
        <v>7675.5</v>
      </c>
      <c r="H65" s="10">
        <v>7754</v>
      </c>
      <c r="I65" s="10">
        <v>7776</v>
      </c>
      <c r="J65" s="10">
        <v>6598.5</v>
      </c>
      <c r="K65" s="10" t="s">
        <v>32</v>
      </c>
    </row>
    <row r="66" spans="1:11" x14ac:dyDescent="0.55000000000000004">
      <c r="A66" s="3" t="s">
        <v>124</v>
      </c>
      <c r="B66" s="10" t="s">
        <v>32</v>
      </c>
      <c r="C66" s="10" t="s">
        <v>32</v>
      </c>
      <c r="D66" s="10" t="s">
        <v>32</v>
      </c>
      <c r="E66" s="10" t="s">
        <v>32</v>
      </c>
      <c r="F66" s="10" t="s">
        <v>32</v>
      </c>
      <c r="G66" s="10" t="s">
        <v>32</v>
      </c>
      <c r="H66" s="10" t="s">
        <v>32</v>
      </c>
      <c r="I66" s="10" t="s">
        <v>32</v>
      </c>
      <c r="J66" s="10" t="s">
        <v>32</v>
      </c>
      <c r="K66" s="10" t="s">
        <v>32</v>
      </c>
    </row>
    <row r="67" spans="1:11" x14ac:dyDescent="0.55000000000000004">
      <c r="A67" s="3" t="s">
        <v>125</v>
      </c>
      <c r="B67" s="10">
        <v>5466</v>
      </c>
      <c r="C67" s="10">
        <v>5455.5</v>
      </c>
      <c r="D67" s="10">
        <v>6682</v>
      </c>
      <c r="E67" s="10">
        <v>7245</v>
      </c>
      <c r="F67" s="10">
        <v>7831.5</v>
      </c>
      <c r="G67" s="10">
        <v>8055</v>
      </c>
      <c r="H67" s="10">
        <v>7896</v>
      </c>
      <c r="I67" s="10">
        <v>8717.5</v>
      </c>
      <c r="J67" s="10">
        <v>7853</v>
      </c>
      <c r="K67" s="10" t="s">
        <v>32</v>
      </c>
    </row>
    <row r="68" spans="1:11" x14ac:dyDescent="0.55000000000000004">
      <c r="A68" s="3" t="s">
        <v>126</v>
      </c>
      <c r="B68" s="10">
        <v>5621</v>
      </c>
      <c r="C68" s="10">
        <v>5351.5</v>
      </c>
      <c r="D68" s="10">
        <v>6345.5</v>
      </c>
      <c r="E68" s="10">
        <v>7254</v>
      </c>
      <c r="F68" s="10">
        <v>7468.5</v>
      </c>
      <c r="G68" s="10">
        <v>7587</v>
      </c>
      <c r="H68" s="10">
        <v>7671</v>
      </c>
      <c r="I68" s="10">
        <v>7422.5</v>
      </c>
      <c r="J68" s="10">
        <v>6255</v>
      </c>
      <c r="K68" s="10" t="s">
        <v>32</v>
      </c>
    </row>
    <row r="69" spans="1:11" x14ac:dyDescent="0.55000000000000004">
      <c r="A69" s="2" t="s">
        <v>63</v>
      </c>
      <c r="B69" s="10">
        <v>13591</v>
      </c>
      <c r="C69" s="10">
        <v>14466.5</v>
      </c>
      <c r="D69" s="10">
        <v>16959</v>
      </c>
      <c r="E69" s="10">
        <v>17534</v>
      </c>
      <c r="F69" s="10">
        <v>18798.5</v>
      </c>
      <c r="G69" s="10">
        <v>19331</v>
      </c>
      <c r="H69" s="10">
        <v>20962</v>
      </c>
      <c r="I69" s="10">
        <v>21668.5</v>
      </c>
      <c r="J69" s="10">
        <v>18384</v>
      </c>
      <c r="K69" s="10" t="s">
        <v>32</v>
      </c>
    </row>
    <row r="70" spans="1:11" x14ac:dyDescent="0.55000000000000004">
      <c r="A70" s="3" t="s">
        <v>127</v>
      </c>
      <c r="B70" s="10" t="s">
        <v>32</v>
      </c>
      <c r="C70" s="10" t="s">
        <v>32</v>
      </c>
      <c r="D70" s="10" t="s">
        <v>32</v>
      </c>
      <c r="E70" s="10" t="s">
        <v>32</v>
      </c>
      <c r="F70" s="10" t="s">
        <v>32</v>
      </c>
      <c r="G70" s="10" t="s">
        <v>32</v>
      </c>
      <c r="H70" s="10" t="s">
        <v>32</v>
      </c>
      <c r="I70" s="10" t="s">
        <v>32</v>
      </c>
      <c r="J70" s="10" t="s">
        <v>32</v>
      </c>
      <c r="K70" s="10" t="s">
        <v>32</v>
      </c>
    </row>
    <row r="71" spans="1:11" x14ac:dyDescent="0.55000000000000004">
      <c r="A71" s="3" t="s">
        <v>128</v>
      </c>
      <c r="B71" s="10">
        <v>13147</v>
      </c>
      <c r="C71" s="10">
        <v>15027.5</v>
      </c>
      <c r="D71" s="10">
        <v>17995</v>
      </c>
      <c r="E71" s="10">
        <v>18262</v>
      </c>
      <c r="F71" s="10">
        <v>20711</v>
      </c>
      <c r="G71" s="10">
        <v>20858</v>
      </c>
      <c r="H71" s="10">
        <v>23116</v>
      </c>
      <c r="I71" s="10">
        <v>23966</v>
      </c>
      <c r="J71" s="10">
        <v>20588</v>
      </c>
      <c r="K71" s="10" t="s">
        <v>32</v>
      </c>
    </row>
    <row r="72" spans="1:11" x14ac:dyDescent="0.55000000000000004">
      <c r="A72" s="3" t="s">
        <v>129</v>
      </c>
      <c r="B72" s="10">
        <v>12908.5</v>
      </c>
      <c r="C72" s="10">
        <v>13971.5</v>
      </c>
      <c r="D72" s="10">
        <v>15217</v>
      </c>
      <c r="E72" s="10">
        <v>16743.5</v>
      </c>
      <c r="F72" s="10">
        <v>15662</v>
      </c>
      <c r="G72" s="10">
        <v>18149</v>
      </c>
      <c r="H72" s="10">
        <v>21379.5</v>
      </c>
      <c r="I72" s="10">
        <v>25926</v>
      </c>
      <c r="J72" s="10">
        <v>10741.5</v>
      </c>
      <c r="K72" s="10" t="s">
        <v>32</v>
      </c>
    </row>
    <row r="73" spans="1:11" x14ac:dyDescent="0.55000000000000004">
      <c r="A73" s="3" t="s">
        <v>130</v>
      </c>
      <c r="B73" s="10">
        <v>25761</v>
      </c>
      <c r="C73" s="10">
        <v>32111</v>
      </c>
      <c r="D73" s="10">
        <v>35380</v>
      </c>
      <c r="E73" s="10">
        <v>21284</v>
      </c>
      <c r="F73" s="10">
        <v>31182</v>
      </c>
      <c r="G73" s="10">
        <v>33742</v>
      </c>
      <c r="H73" s="10">
        <v>31633</v>
      </c>
      <c r="I73" s="10">
        <v>30531.5</v>
      </c>
      <c r="J73" s="10">
        <v>32449</v>
      </c>
      <c r="K73" s="10" t="s">
        <v>32</v>
      </c>
    </row>
    <row r="74" spans="1:11" x14ac:dyDescent="0.55000000000000004">
      <c r="A74" s="3" t="s">
        <v>131</v>
      </c>
      <c r="B74" s="10">
        <v>10953</v>
      </c>
      <c r="C74" s="10">
        <v>12378.5</v>
      </c>
      <c r="D74" s="10">
        <v>14140</v>
      </c>
      <c r="E74" s="10">
        <v>11294</v>
      </c>
      <c r="F74" s="10">
        <v>14499</v>
      </c>
      <c r="G74" s="10">
        <v>19485.5</v>
      </c>
      <c r="H74" s="10">
        <v>20143.5</v>
      </c>
      <c r="I74" s="10">
        <v>26198</v>
      </c>
      <c r="J74" s="10">
        <v>9878</v>
      </c>
      <c r="K74" s="10" t="s">
        <v>32</v>
      </c>
    </row>
    <row r="75" spans="1:11" x14ac:dyDescent="0.55000000000000004">
      <c r="A75" s="3" t="s">
        <v>132</v>
      </c>
      <c r="B75" s="10">
        <v>13806.5</v>
      </c>
      <c r="C75" s="10">
        <v>13177</v>
      </c>
      <c r="D75" s="10">
        <v>14355.5</v>
      </c>
      <c r="E75" s="10">
        <v>17888</v>
      </c>
      <c r="F75" s="10">
        <v>16891</v>
      </c>
      <c r="G75" s="10">
        <v>19691.5</v>
      </c>
      <c r="H75" s="10">
        <v>18820</v>
      </c>
      <c r="I75" s="10">
        <v>15553</v>
      </c>
      <c r="J75" s="10">
        <v>16536</v>
      </c>
      <c r="K75" s="10" t="s">
        <v>32</v>
      </c>
    </row>
    <row r="76" spans="1:11" x14ac:dyDescent="0.55000000000000004">
      <c r="A76" s="3" t="s">
        <v>133</v>
      </c>
      <c r="B76" s="10">
        <v>14003.5</v>
      </c>
      <c r="C76" s="10">
        <v>14697</v>
      </c>
      <c r="D76" s="10">
        <v>15912</v>
      </c>
      <c r="E76" s="10">
        <v>16474</v>
      </c>
      <c r="F76" s="10">
        <v>17831</v>
      </c>
      <c r="G76" s="10">
        <v>16170.5</v>
      </c>
      <c r="H76" s="10">
        <v>18535</v>
      </c>
      <c r="I76" s="10">
        <v>16907.5</v>
      </c>
      <c r="J76" s="10">
        <v>17768</v>
      </c>
      <c r="K76" s="10" t="s">
        <v>32</v>
      </c>
    </row>
    <row r="77" spans="1:11" x14ac:dyDescent="0.55000000000000004">
      <c r="A77" s="3" t="s">
        <v>134</v>
      </c>
      <c r="B77" s="10">
        <v>13360</v>
      </c>
      <c r="C77" s="10">
        <v>12313.5</v>
      </c>
      <c r="D77" s="10">
        <v>16964.5</v>
      </c>
      <c r="E77" s="10">
        <v>17333.5</v>
      </c>
      <c r="F77" s="10">
        <v>16921</v>
      </c>
      <c r="G77" s="10">
        <v>18106</v>
      </c>
      <c r="H77" s="10">
        <v>18472</v>
      </c>
      <c r="I77" s="10">
        <v>20199.5</v>
      </c>
      <c r="J77" s="10">
        <v>16975.5</v>
      </c>
      <c r="K77" s="10" t="s">
        <v>32</v>
      </c>
    </row>
    <row r="78" spans="1:11" x14ac:dyDescent="0.55000000000000004">
      <c r="A78" s="3" t="s">
        <v>135</v>
      </c>
      <c r="B78" s="10">
        <v>15114</v>
      </c>
      <c r="C78" s="10">
        <v>14909</v>
      </c>
      <c r="D78" s="10">
        <v>16219</v>
      </c>
      <c r="E78" s="10">
        <v>21068</v>
      </c>
      <c r="F78" s="10">
        <v>18639.5</v>
      </c>
      <c r="G78" s="10">
        <v>19691</v>
      </c>
      <c r="H78" s="10">
        <v>19190</v>
      </c>
      <c r="I78" s="10">
        <v>17912</v>
      </c>
      <c r="J78" s="10">
        <v>19108</v>
      </c>
      <c r="K78" s="10" t="s">
        <v>32</v>
      </c>
    </row>
    <row r="79" spans="1:11" x14ac:dyDescent="0.55000000000000004">
      <c r="A79" s="2" t="s">
        <v>64</v>
      </c>
      <c r="B79" s="10">
        <v>12896</v>
      </c>
      <c r="C79" s="10">
        <v>13721</v>
      </c>
      <c r="D79" s="10">
        <v>17666</v>
      </c>
      <c r="E79" s="10">
        <v>15536</v>
      </c>
      <c r="F79" s="10">
        <v>21388</v>
      </c>
      <c r="G79" s="10">
        <v>17642</v>
      </c>
      <c r="H79" s="10">
        <v>20718.5</v>
      </c>
      <c r="I79" s="10">
        <v>17244</v>
      </c>
      <c r="J79" s="10">
        <v>13114</v>
      </c>
      <c r="K79" s="10" t="s">
        <v>32</v>
      </c>
    </row>
    <row r="80" spans="1:11" x14ac:dyDescent="0.55000000000000004">
      <c r="A80" s="3" t="s">
        <v>136</v>
      </c>
      <c r="B80" s="10" t="s">
        <v>32</v>
      </c>
      <c r="C80" s="10" t="s">
        <v>32</v>
      </c>
      <c r="D80" s="10" t="s">
        <v>32</v>
      </c>
      <c r="E80" s="10" t="s">
        <v>32</v>
      </c>
      <c r="F80" s="10" t="s">
        <v>32</v>
      </c>
      <c r="G80" s="10" t="s">
        <v>32</v>
      </c>
      <c r="H80" s="10" t="s">
        <v>32</v>
      </c>
      <c r="I80" s="10" t="s">
        <v>32</v>
      </c>
      <c r="J80" s="10" t="s">
        <v>32</v>
      </c>
      <c r="K80" s="10" t="s">
        <v>32</v>
      </c>
    </row>
    <row r="81" spans="1:11" x14ac:dyDescent="0.55000000000000004">
      <c r="A81" s="3" t="s">
        <v>137</v>
      </c>
      <c r="B81" s="10">
        <v>16447</v>
      </c>
      <c r="C81" s="10">
        <v>14206</v>
      </c>
      <c r="D81" s="10">
        <v>19275.5</v>
      </c>
      <c r="E81" s="10">
        <v>15169</v>
      </c>
      <c r="F81" s="10">
        <v>17702</v>
      </c>
      <c r="G81" s="10">
        <v>13316.5</v>
      </c>
      <c r="H81" s="10">
        <v>21150</v>
      </c>
      <c r="I81" s="10">
        <v>14501.5</v>
      </c>
      <c r="J81" s="10">
        <v>15102</v>
      </c>
      <c r="K81" s="10" t="s">
        <v>32</v>
      </c>
    </row>
    <row r="82" spans="1:11" x14ac:dyDescent="0.55000000000000004">
      <c r="A82" s="3" t="s">
        <v>138</v>
      </c>
      <c r="B82" s="10">
        <v>7120</v>
      </c>
      <c r="C82" s="10">
        <v>8708</v>
      </c>
      <c r="D82" s="10">
        <v>13550.5</v>
      </c>
      <c r="E82" s="10">
        <v>11089</v>
      </c>
      <c r="F82" s="10">
        <v>14724</v>
      </c>
      <c r="G82" s="10">
        <v>12979</v>
      </c>
      <c r="H82" s="10">
        <v>14164</v>
      </c>
      <c r="I82" s="10">
        <v>10755</v>
      </c>
      <c r="J82" s="10">
        <v>3616</v>
      </c>
      <c r="K82" s="10" t="s">
        <v>32</v>
      </c>
    </row>
    <row r="83" spans="1:11" x14ac:dyDescent="0.55000000000000004">
      <c r="A83" s="3" t="s">
        <v>139</v>
      </c>
      <c r="B83" s="10">
        <v>10939</v>
      </c>
      <c r="C83" s="10">
        <v>13273</v>
      </c>
      <c r="D83" s="10">
        <v>19940</v>
      </c>
      <c r="E83" s="10">
        <v>15562.5</v>
      </c>
      <c r="F83" s="10">
        <v>14747</v>
      </c>
      <c r="G83" s="10">
        <v>16032</v>
      </c>
      <c r="H83" s="10">
        <v>21089</v>
      </c>
      <c r="I83" s="10">
        <v>25213.5</v>
      </c>
      <c r="J83" s="10">
        <v>20581</v>
      </c>
      <c r="K83" s="10" t="s">
        <v>32</v>
      </c>
    </row>
    <row r="84" spans="1:11" x14ac:dyDescent="0.55000000000000004">
      <c r="A84" s="3" t="s">
        <v>140</v>
      </c>
      <c r="B84" s="10" t="s">
        <v>32</v>
      </c>
      <c r="C84" s="10" t="s">
        <v>32</v>
      </c>
      <c r="D84" s="10" t="s">
        <v>32</v>
      </c>
      <c r="E84" s="10" t="s">
        <v>32</v>
      </c>
      <c r="F84" s="10" t="s">
        <v>32</v>
      </c>
      <c r="G84" s="10" t="s">
        <v>32</v>
      </c>
      <c r="H84" s="10">
        <v>21767</v>
      </c>
      <c r="I84" s="10" t="s">
        <v>32</v>
      </c>
      <c r="J84" s="10" t="s">
        <v>32</v>
      </c>
      <c r="K84" s="10" t="s">
        <v>32</v>
      </c>
    </row>
    <row r="85" spans="1:11" x14ac:dyDescent="0.55000000000000004">
      <c r="A85" s="3" t="s">
        <v>141</v>
      </c>
      <c r="B85" s="10">
        <v>14956</v>
      </c>
      <c r="C85" s="10">
        <v>20630</v>
      </c>
      <c r="D85" s="10">
        <v>18925.5</v>
      </c>
      <c r="E85" s="10">
        <v>16623</v>
      </c>
      <c r="F85" s="10">
        <v>34224.5</v>
      </c>
      <c r="G85" s="10">
        <v>22197</v>
      </c>
      <c r="H85" s="10">
        <v>30355</v>
      </c>
      <c r="I85" s="10">
        <v>22384.5</v>
      </c>
      <c r="J85" s="10">
        <v>25663.5</v>
      </c>
      <c r="K85" s="10" t="s">
        <v>32</v>
      </c>
    </row>
    <row r="86" spans="1:11" x14ac:dyDescent="0.55000000000000004">
      <c r="A86" s="3" t="s">
        <v>142</v>
      </c>
      <c r="B86" s="10">
        <v>13772</v>
      </c>
      <c r="C86" s="10">
        <v>27002</v>
      </c>
      <c r="D86" s="10">
        <v>24031</v>
      </c>
      <c r="E86" s="10">
        <v>20893.5</v>
      </c>
      <c r="F86" s="10">
        <v>22310</v>
      </c>
      <c r="G86" s="10">
        <v>39282.5</v>
      </c>
      <c r="H86" s="10">
        <v>19935.5</v>
      </c>
      <c r="I86" s="10">
        <v>43757.5</v>
      </c>
      <c r="J86" s="10">
        <v>29121.5</v>
      </c>
      <c r="K86" s="10" t="s">
        <v>32</v>
      </c>
    </row>
    <row r="87" spans="1:11" x14ac:dyDescent="0.55000000000000004">
      <c r="A87" s="3" t="s">
        <v>143</v>
      </c>
      <c r="B87" s="10">
        <v>9261</v>
      </c>
      <c r="C87" s="10">
        <v>5071.5</v>
      </c>
      <c r="D87" s="10">
        <v>15905</v>
      </c>
      <c r="E87" s="10">
        <v>18385</v>
      </c>
      <c r="F87" s="10">
        <v>24297</v>
      </c>
      <c r="G87" s="10">
        <v>18613</v>
      </c>
      <c r="H87" s="10">
        <v>22842.5</v>
      </c>
      <c r="I87" s="10">
        <v>28433</v>
      </c>
      <c r="J87" s="10">
        <v>11140</v>
      </c>
      <c r="K87" s="10" t="s">
        <v>32</v>
      </c>
    </row>
    <row r="88" spans="1:11" x14ac:dyDescent="0.55000000000000004">
      <c r="A88" s="2" t="s">
        <v>65</v>
      </c>
      <c r="B88" s="10">
        <v>15230</v>
      </c>
      <c r="C88" s="10">
        <v>18416</v>
      </c>
      <c r="D88" s="10">
        <v>20940</v>
      </c>
      <c r="E88" s="10">
        <v>27773</v>
      </c>
      <c r="F88" s="10">
        <v>23003.5</v>
      </c>
      <c r="G88" s="10">
        <v>25061</v>
      </c>
      <c r="H88" s="10">
        <v>29627</v>
      </c>
      <c r="I88" s="10">
        <v>31930</v>
      </c>
      <c r="J88" s="10">
        <v>32361.5</v>
      </c>
      <c r="K88" s="10" t="s">
        <v>32</v>
      </c>
    </row>
    <row r="89" spans="1:11" x14ac:dyDescent="0.55000000000000004">
      <c r="A89" s="3" t="s">
        <v>144</v>
      </c>
      <c r="B89" s="10" t="s">
        <v>32</v>
      </c>
      <c r="C89" s="10" t="s">
        <v>32</v>
      </c>
      <c r="D89" s="10" t="s">
        <v>32</v>
      </c>
      <c r="E89" s="10" t="s">
        <v>32</v>
      </c>
      <c r="F89" s="10" t="s">
        <v>32</v>
      </c>
      <c r="G89" s="10" t="s">
        <v>32</v>
      </c>
      <c r="H89" s="10" t="s">
        <v>32</v>
      </c>
      <c r="I89" s="10" t="s">
        <v>32</v>
      </c>
      <c r="J89" s="10" t="s">
        <v>32</v>
      </c>
      <c r="K89" s="10" t="s">
        <v>32</v>
      </c>
    </row>
    <row r="90" spans="1:11" x14ac:dyDescent="0.55000000000000004">
      <c r="A90" s="3" t="s">
        <v>145</v>
      </c>
      <c r="B90" s="10">
        <v>14955.5</v>
      </c>
      <c r="C90" s="10">
        <v>19550</v>
      </c>
      <c r="D90" s="10">
        <v>17175</v>
      </c>
      <c r="E90" s="10">
        <v>29141.5</v>
      </c>
      <c r="F90" s="10">
        <v>21509</v>
      </c>
      <c r="G90" s="10">
        <v>22797</v>
      </c>
      <c r="H90" s="10">
        <v>26182</v>
      </c>
      <c r="I90" s="10">
        <v>22872</v>
      </c>
      <c r="J90" s="10">
        <v>29400.5</v>
      </c>
      <c r="K90" s="10" t="s">
        <v>32</v>
      </c>
    </row>
    <row r="91" spans="1:11" x14ac:dyDescent="0.55000000000000004">
      <c r="A91" s="3" t="s">
        <v>146</v>
      </c>
      <c r="B91" s="10">
        <v>15554</v>
      </c>
      <c r="C91" s="10">
        <v>17679</v>
      </c>
      <c r="D91" s="10">
        <v>21787</v>
      </c>
      <c r="E91" s="10">
        <v>25596</v>
      </c>
      <c r="F91" s="10">
        <v>21416</v>
      </c>
      <c r="G91" s="10">
        <v>25083.5</v>
      </c>
      <c r="H91" s="10">
        <v>27017</v>
      </c>
      <c r="I91" s="10">
        <v>31485.5</v>
      </c>
      <c r="J91" s="10">
        <v>32212.5</v>
      </c>
      <c r="K91" s="10" t="s">
        <v>32</v>
      </c>
    </row>
    <row r="92" spans="1:11" x14ac:dyDescent="0.55000000000000004">
      <c r="A92" s="3" t="s">
        <v>147</v>
      </c>
      <c r="B92" s="10">
        <v>16895</v>
      </c>
      <c r="C92" s="10">
        <v>16054.5</v>
      </c>
      <c r="D92" s="10">
        <v>23378</v>
      </c>
      <c r="E92" s="10">
        <v>30554</v>
      </c>
      <c r="F92" s="10">
        <v>27259.5</v>
      </c>
      <c r="G92" s="10">
        <v>27515</v>
      </c>
      <c r="H92" s="10">
        <v>40075.5</v>
      </c>
      <c r="I92" s="10">
        <v>49957</v>
      </c>
      <c r="J92" s="10">
        <v>38208.5</v>
      </c>
      <c r="K92" s="10" t="s">
        <v>32</v>
      </c>
    </row>
    <row r="93" spans="1:11" x14ac:dyDescent="0.55000000000000004">
      <c r="A93" s="2" t="s">
        <v>66</v>
      </c>
      <c r="B93" s="10">
        <v>11514</v>
      </c>
      <c r="C93" s="10">
        <v>12314.5</v>
      </c>
      <c r="D93" s="10">
        <v>13297.5</v>
      </c>
      <c r="E93" s="10">
        <v>17034</v>
      </c>
      <c r="F93" s="10">
        <v>15562</v>
      </c>
      <c r="G93" s="10">
        <v>17453</v>
      </c>
      <c r="H93" s="10">
        <v>16822.5</v>
      </c>
      <c r="I93" s="10">
        <v>18251</v>
      </c>
      <c r="J93" s="10">
        <v>16870</v>
      </c>
      <c r="K93" s="10" t="s">
        <v>32</v>
      </c>
    </row>
    <row r="94" spans="1:11" x14ac:dyDescent="0.55000000000000004">
      <c r="A94" s="3" t="s">
        <v>148</v>
      </c>
      <c r="B94" s="10" t="s">
        <v>32</v>
      </c>
      <c r="C94" s="10" t="s">
        <v>32</v>
      </c>
      <c r="D94" s="10" t="s">
        <v>32</v>
      </c>
      <c r="E94" s="10" t="s">
        <v>32</v>
      </c>
      <c r="F94" s="10" t="s">
        <v>32</v>
      </c>
      <c r="G94" s="10" t="s">
        <v>32</v>
      </c>
      <c r="H94" s="10" t="s">
        <v>32</v>
      </c>
      <c r="I94" s="10" t="s">
        <v>32</v>
      </c>
      <c r="J94" s="10" t="s">
        <v>32</v>
      </c>
      <c r="K94" s="10" t="s">
        <v>32</v>
      </c>
    </row>
    <row r="95" spans="1:11" x14ac:dyDescent="0.55000000000000004">
      <c r="A95" s="3" t="s">
        <v>149</v>
      </c>
      <c r="B95" s="10">
        <v>11294</v>
      </c>
      <c r="C95" s="10">
        <v>11597.5</v>
      </c>
      <c r="D95" s="10">
        <v>12662</v>
      </c>
      <c r="E95" s="10">
        <v>16003</v>
      </c>
      <c r="F95" s="10">
        <v>14347</v>
      </c>
      <c r="G95" s="10">
        <v>16231</v>
      </c>
      <c r="H95" s="10">
        <v>14356</v>
      </c>
      <c r="I95" s="10">
        <v>15794.5</v>
      </c>
      <c r="J95" s="10">
        <v>17787</v>
      </c>
      <c r="K95" s="10" t="s">
        <v>32</v>
      </c>
    </row>
    <row r="96" spans="1:11" x14ac:dyDescent="0.55000000000000004">
      <c r="A96" s="3" t="s">
        <v>150</v>
      </c>
      <c r="B96" s="10">
        <v>12155</v>
      </c>
      <c r="C96" s="10">
        <v>14461.5</v>
      </c>
      <c r="D96" s="10">
        <v>14356.5</v>
      </c>
      <c r="E96" s="10">
        <v>18181</v>
      </c>
      <c r="F96" s="10">
        <v>17567.5</v>
      </c>
      <c r="G96" s="10">
        <v>19131.5</v>
      </c>
      <c r="H96" s="10">
        <v>20320</v>
      </c>
      <c r="I96" s="10">
        <v>20213</v>
      </c>
      <c r="J96" s="10">
        <v>16320.5</v>
      </c>
      <c r="K96" s="10" t="s">
        <v>32</v>
      </c>
    </row>
    <row r="97" spans="1:11" x14ac:dyDescent="0.55000000000000004">
      <c r="A97" s="2" t="s">
        <v>67</v>
      </c>
      <c r="B97" s="10">
        <v>15756</v>
      </c>
      <c r="C97" s="10">
        <v>14949.5</v>
      </c>
      <c r="D97" s="10">
        <v>16734</v>
      </c>
      <c r="E97" s="10">
        <v>19191.5</v>
      </c>
      <c r="F97" s="10">
        <v>19896</v>
      </c>
      <c r="G97" s="10">
        <v>19326</v>
      </c>
      <c r="H97" s="10">
        <v>18954.5</v>
      </c>
      <c r="I97" s="10">
        <v>18806.5</v>
      </c>
      <c r="J97" s="10">
        <v>17654</v>
      </c>
      <c r="K97" s="10" t="s">
        <v>32</v>
      </c>
    </row>
    <row r="98" spans="1:11" x14ac:dyDescent="0.55000000000000004">
      <c r="A98" s="3" t="s">
        <v>151</v>
      </c>
      <c r="B98" s="10" t="s">
        <v>32</v>
      </c>
      <c r="C98" s="10" t="s">
        <v>32</v>
      </c>
      <c r="D98" s="10" t="s">
        <v>32</v>
      </c>
      <c r="E98" s="10" t="s">
        <v>32</v>
      </c>
      <c r="F98" s="10" t="s">
        <v>32</v>
      </c>
      <c r="G98" s="10" t="s">
        <v>32</v>
      </c>
      <c r="H98" s="10" t="s">
        <v>32</v>
      </c>
      <c r="I98" s="10" t="s">
        <v>32</v>
      </c>
      <c r="J98" s="10" t="s">
        <v>32</v>
      </c>
      <c r="K98" s="10" t="s">
        <v>32</v>
      </c>
    </row>
    <row r="99" spans="1:11" x14ac:dyDescent="0.55000000000000004">
      <c r="A99" s="3" t="s">
        <v>152</v>
      </c>
      <c r="B99" s="10">
        <v>15705</v>
      </c>
      <c r="C99" s="10">
        <v>14513</v>
      </c>
      <c r="D99" s="10">
        <v>16592.5</v>
      </c>
      <c r="E99" s="10">
        <v>18478.5</v>
      </c>
      <c r="F99" s="10">
        <v>18739</v>
      </c>
      <c r="G99" s="10">
        <v>18669</v>
      </c>
      <c r="H99" s="10">
        <v>17780</v>
      </c>
      <c r="I99" s="10">
        <v>18447.5</v>
      </c>
      <c r="J99" s="10">
        <v>17260</v>
      </c>
      <c r="K99" s="10" t="s">
        <v>32</v>
      </c>
    </row>
    <row r="100" spans="1:11" x14ac:dyDescent="0.55000000000000004">
      <c r="A100" s="3" t="s">
        <v>153</v>
      </c>
      <c r="B100" s="10">
        <v>16959</v>
      </c>
      <c r="C100" s="10">
        <v>20367.5</v>
      </c>
      <c r="D100" s="10">
        <v>19504</v>
      </c>
      <c r="E100" s="10">
        <v>26902</v>
      </c>
      <c r="F100" s="10">
        <v>38399</v>
      </c>
      <c r="G100" s="10">
        <v>25602</v>
      </c>
      <c r="H100" s="10">
        <v>32966</v>
      </c>
      <c r="I100" s="10">
        <v>26662</v>
      </c>
      <c r="J100" s="10">
        <v>39445.5</v>
      </c>
      <c r="K100" s="10" t="s">
        <v>32</v>
      </c>
    </row>
    <row r="101" spans="1:11" x14ac:dyDescent="0.55000000000000004">
      <c r="A101" s="2" t="s">
        <v>68</v>
      </c>
      <c r="B101" s="10">
        <v>7512</v>
      </c>
      <c r="C101" s="10">
        <v>9024.5</v>
      </c>
      <c r="D101" s="10">
        <v>10868</v>
      </c>
      <c r="E101" s="10">
        <v>10966</v>
      </c>
      <c r="F101" s="10">
        <v>11556</v>
      </c>
      <c r="G101" s="10">
        <v>11502.5</v>
      </c>
      <c r="H101" s="10">
        <v>12468</v>
      </c>
      <c r="I101" s="10">
        <v>12000.5</v>
      </c>
      <c r="J101" s="10">
        <v>12456.5</v>
      </c>
      <c r="K101" s="10" t="s">
        <v>32</v>
      </c>
    </row>
    <row r="102" spans="1:11" x14ac:dyDescent="0.55000000000000004">
      <c r="A102" s="3" t="s">
        <v>154</v>
      </c>
      <c r="B102" s="10" t="s">
        <v>32</v>
      </c>
      <c r="C102" s="10" t="s">
        <v>32</v>
      </c>
      <c r="D102" s="10" t="s">
        <v>32</v>
      </c>
      <c r="E102" s="10" t="s">
        <v>32</v>
      </c>
      <c r="F102" s="10" t="s">
        <v>32</v>
      </c>
      <c r="G102" s="10" t="s">
        <v>32</v>
      </c>
      <c r="H102" s="10" t="s">
        <v>32</v>
      </c>
      <c r="I102" s="10" t="s">
        <v>32</v>
      </c>
      <c r="J102" s="10" t="s">
        <v>32</v>
      </c>
      <c r="K102" s="10" t="s">
        <v>32</v>
      </c>
    </row>
    <row r="103" spans="1:11" x14ac:dyDescent="0.55000000000000004">
      <c r="A103" s="3" t="s">
        <v>155</v>
      </c>
      <c r="B103" s="10">
        <v>7063.5</v>
      </c>
      <c r="C103" s="10">
        <v>7699</v>
      </c>
      <c r="D103" s="10">
        <v>9919</v>
      </c>
      <c r="E103" s="10">
        <v>9760</v>
      </c>
      <c r="F103" s="10">
        <v>10455</v>
      </c>
      <c r="G103" s="10">
        <v>11155.5</v>
      </c>
      <c r="H103" s="10">
        <v>12027</v>
      </c>
      <c r="I103" s="10">
        <v>10608.5</v>
      </c>
      <c r="J103" s="10">
        <v>10124</v>
      </c>
      <c r="K103" s="10" t="s">
        <v>32</v>
      </c>
    </row>
    <row r="104" spans="1:11" x14ac:dyDescent="0.55000000000000004">
      <c r="A104" s="3" t="s">
        <v>156</v>
      </c>
      <c r="B104" s="10">
        <v>7898</v>
      </c>
      <c r="C104" s="10">
        <v>10323</v>
      </c>
      <c r="D104" s="10">
        <v>11663.5</v>
      </c>
      <c r="E104" s="10">
        <v>12655</v>
      </c>
      <c r="F104" s="10">
        <v>13482.5</v>
      </c>
      <c r="G104" s="10">
        <v>11771</v>
      </c>
      <c r="H104" s="10">
        <v>13232</v>
      </c>
      <c r="I104" s="10">
        <v>13405</v>
      </c>
      <c r="J104" s="10">
        <v>14627</v>
      </c>
      <c r="K104" s="10" t="s">
        <v>32</v>
      </c>
    </row>
    <row r="105" spans="1:11" x14ac:dyDescent="0.55000000000000004">
      <c r="A105" s="2" t="s">
        <v>69</v>
      </c>
      <c r="B105" s="10">
        <v>13058</v>
      </c>
      <c r="C105" s="10">
        <v>14145</v>
      </c>
      <c r="D105" s="10">
        <v>15922</v>
      </c>
      <c r="E105" s="10">
        <v>18771.5</v>
      </c>
      <c r="F105" s="10">
        <v>20008</v>
      </c>
      <c r="G105" s="10">
        <v>23309</v>
      </c>
      <c r="H105" s="10">
        <v>23708</v>
      </c>
      <c r="I105" s="10">
        <v>25937.5</v>
      </c>
      <c r="J105" s="10">
        <v>17997</v>
      </c>
      <c r="K105" s="10" t="s">
        <v>32</v>
      </c>
    </row>
    <row r="106" spans="1:11" x14ac:dyDescent="0.55000000000000004">
      <c r="A106" s="3" t="s">
        <v>157</v>
      </c>
      <c r="B106" s="10" t="s">
        <v>32</v>
      </c>
      <c r="C106" s="10" t="s">
        <v>32</v>
      </c>
      <c r="D106" s="10" t="s">
        <v>32</v>
      </c>
      <c r="E106" s="10" t="s">
        <v>32</v>
      </c>
      <c r="F106" s="10" t="s">
        <v>32</v>
      </c>
      <c r="G106" s="10" t="s">
        <v>32</v>
      </c>
      <c r="H106" s="10">
        <v>6243</v>
      </c>
      <c r="I106" s="10" t="s">
        <v>32</v>
      </c>
      <c r="J106" s="10" t="s">
        <v>32</v>
      </c>
      <c r="K106" s="10" t="s">
        <v>32</v>
      </c>
    </row>
    <row r="107" spans="1:11" x14ac:dyDescent="0.55000000000000004">
      <c r="A107" s="3" t="s">
        <v>158</v>
      </c>
      <c r="B107" s="10">
        <v>12820</v>
      </c>
      <c r="C107" s="10">
        <v>13770</v>
      </c>
      <c r="D107" s="10">
        <v>13149</v>
      </c>
      <c r="E107" s="10">
        <v>15034</v>
      </c>
      <c r="F107" s="10">
        <v>15310</v>
      </c>
      <c r="G107" s="10">
        <v>17385</v>
      </c>
      <c r="H107" s="10">
        <v>17075</v>
      </c>
      <c r="I107" s="10">
        <v>19520</v>
      </c>
      <c r="J107" s="10">
        <v>18729</v>
      </c>
      <c r="K107" s="10" t="s">
        <v>32</v>
      </c>
    </row>
    <row r="108" spans="1:11" x14ac:dyDescent="0.55000000000000004">
      <c r="A108" s="3" t="s">
        <v>159</v>
      </c>
      <c r="B108" s="10">
        <v>21820</v>
      </c>
      <c r="C108" s="10">
        <v>28913.5</v>
      </c>
      <c r="D108" s="10">
        <v>23400</v>
      </c>
      <c r="E108" s="10">
        <v>27935</v>
      </c>
      <c r="F108" s="10">
        <v>25179</v>
      </c>
      <c r="G108" s="10">
        <v>27873</v>
      </c>
      <c r="H108" s="10">
        <v>41451</v>
      </c>
      <c r="I108" s="10">
        <v>45194</v>
      </c>
      <c r="J108" s="10">
        <v>52276</v>
      </c>
      <c r="K108" s="10" t="s">
        <v>32</v>
      </c>
    </row>
    <row r="109" spans="1:11" x14ac:dyDescent="0.55000000000000004">
      <c r="A109" s="3" t="s">
        <v>160</v>
      </c>
      <c r="B109" s="10">
        <v>13057.5</v>
      </c>
      <c r="C109" s="10">
        <v>14227</v>
      </c>
      <c r="D109" s="10">
        <v>18237.5</v>
      </c>
      <c r="E109" s="10">
        <v>21707.5</v>
      </c>
      <c r="F109" s="10">
        <v>23775</v>
      </c>
      <c r="G109" s="10">
        <v>27230</v>
      </c>
      <c r="H109" s="10">
        <v>28486</v>
      </c>
      <c r="I109" s="10">
        <v>31142</v>
      </c>
      <c r="J109" s="10">
        <v>17342</v>
      </c>
      <c r="K109" s="10" t="s">
        <v>32</v>
      </c>
    </row>
    <row r="110" spans="1:11" x14ac:dyDescent="0.55000000000000004">
      <c r="A110" s="2" t="s">
        <v>70</v>
      </c>
      <c r="B110" s="10">
        <v>10130.5</v>
      </c>
      <c r="C110" s="10">
        <v>11305</v>
      </c>
      <c r="D110" s="10">
        <v>11731</v>
      </c>
      <c r="E110" s="10">
        <v>12883.5</v>
      </c>
      <c r="F110" s="10">
        <v>14461</v>
      </c>
      <c r="G110" s="10">
        <v>15602.5</v>
      </c>
      <c r="H110" s="10">
        <v>15682</v>
      </c>
      <c r="I110" s="10">
        <v>18070</v>
      </c>
      <c r="J110" s="10">
        <v>12679</v>
      </c>
      <c r="K110" s="10" t="s">
        <v>32</v>
      </c>
    </row>
    <row r="111" spans="1:11" x14ac:dyDescent="0.55000000000000004">
      <c r="A111" s="3" t="s">
        <v>161</v>
      </c>
      <c r="B111" s="10" t="s">
        <v>32</v>
      </c>
      <c r="C111" s="10" t="s">
        <v>32</v>
      </c>
      <c r="D111" s="10" t="s">
        <v>32</v>
      </c>
      <c r="E111" s="10" t="s">
        <v>32</v>
      </c>
      <c r="F111" s="10" t="s">
        <v>32</v>
      </c>
      <c r="G111" s="10" t="s">
        <v>32</v>
      </c>
      <c r="H111" s="10" t="s">
        <v>32</v>
      </c>
      <c r="I111" s="10" t="s">
        <v>32</v>
      </c>
      <c r="J111" s="10" t="s">
        <v>32</v>
      </c>
      <c r="K111" s="10" t="s">
        <v>32</v>
      </c>
    </row>
    <row r="112" spans="1:11" x14ac:dyDescent="0.55000000000000004">
      <c r="A112" s="3" t="s">
        <v>162</v>
      </c>
      <c r="B112" s="10">
        <v>10407</v>
      </c>
      <c r="C112" s="10">
        <v>12114</v>
      </c>
      <c r="D112" s="10">
        <v>11521</v>
      </c>
      <c r="E112" s="10">
        <v>12807</v>
      </c>
      <c r="F112" s="10">
        <v>14475</v>
      </c>
      <c r="G112" s="10">
        <v>15758</v>
      </c>
      <c r="H112" s="10">
        <v>15245</v>
      </c>
      <c r="I112" s="10">
        <v>17919</v>
      </c>
      <c r="J112" s="10">
        <v>11851</v>
      </c>
      <c r="K112" s="10" t="s">
        <v>32</v>
      </c>
    </row>
    <row r="113" spans="1:11" x14ac:dyDescent="0.55000000000000004">
      <c r="A113" s="3" t="s">
        <v>163</v>
      </c>
      <c r="B113" s="10">
        <v>8863</v>
      </c>
      <c r="C113" s="10">
        <v>8208</v>
      </c>
      <c r="D113" s="10">
        <v>11991</v>
      </c>
      <c r="E113" s="10">
        <v>12861</v>
      </c>
      <c r="F113" s="10">
        <v>14129</v>
      </c>
      <c r="G113" s="10">
        <v>14677.5</v>
      </c>
      <c r="H113" s="10">
        <v>17837</v>
      </c>
      <c r="I113" s="10">
        <v>18489.5</v>
      </c>
      <c r="J113" s="10">
        <v>18030</v>
      </c>
      <c r="K113" s="10" t="s">
        <v>32</v>
      </c>
    </row>
    <row r="114" spans="1:11" x14ac:dyDescent="0.55000000000000004">
      <c r="A114" s="3" t="s">
        <v>164</v>
      </c>
      <c r="B114" s="10">
        <v>10878</v>
      </c>
      <c r="C114" s="10">
        <v>9632</v>
      </c>
      <c r="D114" s="10">
        <v>16015.5</v>
      </c>
      <c r="E114" s="10">
        <v>13950</v>
      </c>
      <c r="F114" s="10">
        <v>14770.5</v>
      </c>
      <c r="G114" s="10">
        <v>14162</v>
      </c>
      <c r="H114" s="10">
        <v>16751</v>
      </c>
      <c r="I114" s="10">
        <v>22386.5</v>
      </c>
      <c r="J114" s="10">
        <v>18722.5</v>
      </c>
      <c r="K114" s="10" t="s">
        <v>32</v>
      </c>
    </row>
    <row r="115" spans="1:11" x14ac:dyDescent="0.55000000000000004">
      <c r="A115" s="2" t="s">
        <v>71</v>
      </c>
      <c r="B115" s="10">
        <v>7612</v>
      </c>
      <c r="C115" s="10">
        <v>8504</v>
      </c>
      <c r="D115" s="10">
        <v>9577</v>
      </c>
      <c r="E115" s="10">
        <v>10405</v>
      </c>
      <c r="F115" s="10">
        <v>11194.5</v>
      </c>
      <c r="G115" s="10">
        <v>11452</v>
      </c>
      <c r="H115" s="10">
        <v>11672</v>
      </c>
      <c r="I115" s="10">
        <v>12784.5</v>
      </c>
      <c r="J115" s="10">
        <v>11686</v>
      </c>
      <c r="K115" s="10" t="s">
        <v>32</v>
      </c>
    </row>
    <row r="116" spans="1:11" x14ac:dyDescent="0.55000000000000004">
      <c r="A116" s="3" t="s">
        <v>165</v>
      </c>
      <c r="B116" s="10" t="s">
        <v>32</v>
      </c>
      <c r="C116" s="10" t="s">
        <v>32</v>
      </c>
      <c r="D116" s="10" t="s">
        <v>32</v>
      </c>
      <c r="E116" s="10" t="s">
        <v>32</v>
      </c>
      <c r="F116" s="10" t="s">
        <v>32</v>
      </c>
      <c r="G116" s="10" t="s">
        <v>32</v>
      </c>
      <c r="H116" s="10" t="s">
        <v>32</v>
      </c>
      <c r="I116" s="10" t="s">
        <v>32</v>
      </c>
      <c r="J116" s="10" t="s">
        <v>32</v>
      </c>
      <c r="K116" s="10" t="s">
        <v>32</v>
      </c>
    </row>
    <row r="117" spans="1:11" x14ac:dyDescent="0.55000000000000004">
      <c r="A117" s="3" t="s">
        <v>166</v>
      </c>
      <c r="B117" s="10">
        <v>8458.5</v>
      </c>
      <c r="C117" s="10">
        <v>9714</v>
      </c>
      <c r="D117" s="10">
        <v>10687.5</v>
      </c>
      <c r="E117" s="10">
        <v>11664</v>
      </c>
      <c r="F117" s="10">
        <v>11841.5</v>
      </c>
      <c r="G117" s="10">
        <v>13073.5</v>
      </c>
      <c r="H117" s="10">
        <v>13527</v>
      </c>
      <c r="I117" s="10">
        <v>14678</v>
      </c>
      <c r="J117" s="10">
        <v>14049</v>
      </c>
      <c r="K117" s="10" t="s">
        <v>32</v>
      </c>
    </row>
    <row r="118" spans="1:11" x14ac:dyDescent="0.55000000000000004">
      <c r="A118" s="3" t="s">
        <v>167</v>
      </c>
      <c r="B118" s="10">
        <v>8989</v>
      </c>
      <c r="C118" s="10">
        <v>10376</v>
      </c>
      <c r="D118" s="10">
        <v>12079</v>
      </c>
      <c r="E118" s="10">
        <v>13128</v>
      </c>
      <c r="F118" s="10">
        <v>14558</v>
      </c>
      <c r="G118" s="10">
        <v>15312</v>
      </c>
      <c r="H118" s="10">
        <v>16292.5</v>
      </c>
      <c r="I118" s="10">
        <v>16585.5</v>
      </c>
      <c r="J118" s="10">
        <v>15534.5</v>
      </c>
      <c r="K118" s="10" t="s">
        <v>32</v>
      </c>
    </row>
    <row r="119" spans="1:11" x14ac:dyDescent="0.55000000000000004">
      <c r="A119" s="3" t="s">
        <v>168</v>
      </c>
      <c r="B119" s="10">
        <v>6163</v>
      </c>
      <c r="C119" s="10">
        <v>6835.5</v>
      </c>
      <c r="D119" s="10">
        <v>8005</v>
      </c>
      <c r="E119" s="10">
        <v>9062</v>
      </c>
      <c r="F119" s="10">
        <v>9810</v>
      </c>
      <c r="G119" s="10">
        <v>9895</v>
      </c>
      <c r="H119" s="10">
        <v>9303</v>
      </c>
      <c r="I119" s="10">
        <v>10480</v>
      </c>
      <c r="J119" s="10">
        <v>8482</v>
      </c>
      <c r="K119" s="10" t="s">
        <v>32</v>
      </c>
    </row>
    <row r="120" spans="1:11" x14ac:dyDescent="0.55000000000000004">
      <c r="A120" s="3" t="s">
        <v>169</v>
      </c>
      <c r="B120" s="10">
        <v>7772.5</v>
      </c>
      <c r="C120" s="10">
        <v>7645</v>
      </c>
      <c r="D120" s="10">
        <v>8673</v>
      </c>
      <c r="E120" s="10">
        <v>9387</v>
      </c>
      <c r="F120" s="10">
        <v>9911</v>
      </c>
      <c r="G120" s="10">
        <v>9707</v>
      </c>
      <c r="H120" s="10">
        <v>10497.5</v>
      </c>
      <c r="I120" s="10">
        <v>11412</v>
      </c>
      <c r="J120" s="10">
        <v>10820</v>
      </c>
      <c r="K120" s="10" t="s">
        <v>32</v>
      </c>
    </row>
    <row r="121" spans="1:11" x14ac:dyDescent="0.55000000000000004">
      <c r="A121" s="2" t="s">
        <v>72</v>
      </c>
      <c r="B121" s="10">
        <v>9112</v>
      </c>
      <c r="C121" s="10">
        <v>9616</v>
      </c>
      <c r="D121" s="10">
        <v>11401</v>
      </c>
      <c r="E121" s="10">
        <v>12699</v>
      </c>
      <c r="F121" s="10">
        <v>11431</v>
      </c>
      <c r="G121" s="10">
        <v>12963</v>
      </c>
      <c r="H121" s="10">
        <v>14815</v>
      </c>
      <c r="I121" s="10">
        <v>13278.5</v>
      </c>
      <c r="J121" s="10">
        <v>9194</v>
      </c>
      <c r="K121" s="10" t="s">
        <v>32</v>
      </c>
    </row>
    <row r="122" spans="1:11" x14ac:dyDescent="0.55000000000000004">
      <c r="A122" s="3" t="s">
        <v>170</v>
      </c>
      <c r="B122" s="10" t="s">
        <v>32</v>
      </c>
      <c r="C122" s="10" t="s">
        <v>32</v>
      </c>
      <c r="D122" s="10" t="s">
        <v>32</v>
      </c>
      <c r="E122" s="10" t="s">
        <v>32</v>
      </c>
      <c r="F122" s="10" t="s">
        <v>32</v>
      </c>
      <c r="G122" s="10" t="s">
        <v>32</v>
      </c>
      <c r="H122" s="10" t="s">
        <v>32</v>
      </c>
      <c r="I122" s="10" t="s">
        <v>32</v>
      </c>
      <c r="J122" s="10" t="s">
        <v>32</v>
      </c>
      <c r="K122" s="10" t="s">
        <v>32</v>
      </c>
    </row>
    <row r="123" spans="1:11" x14ac:dyDescent="0.55000000000000004">
      <c r="A123" s="3" t="s">
        <v>171</v>
      </c>
      <c r="B123" s="10">
        <v>8687</v>
      </c>
      <c r="C123" s="10">
        <v>10673.5</v>
      </c>
      <c r="D123" s="10">
        <v>10173</v>
      </c>
      <c r="E123" s="10">
        <v>13218</v>
      </c>
      <c r="F123" s="10">
        <v>12384</v>
      </c>
      <c r="G123" s="10">
        <v>11851.5</v>
      </c>
      <c r="H123" s="10">
        <v>15034</v>
      </c>
      <c r="I123" s="10">
        <v>13844</v>
      </c>
      <c r="J123" s="10">
        <v>14574</v>
      </c>
      <c r="K123" s="10" t="s">
        <v>32</v>
      </c>
    </row>
    <row r="124" spans="1:11" x14ac:dyDescent="0.55000000000000004">
      <c r="A124" s="3" t="s">
        <v>172</v>
      </c>
      <c r="B124" s="10">
        <v>9071</v>
      </c>
      <c r="C124" s="10">
        <v>10003</v>
      </c>
      <c r="D124" s="10">
        <v>13282</v>
      </c>
      <c r="E124" s="10">
        <v>16720.5</v>
      </c>
      <c r="F124" s="10">
        <v>11387</v>
      </c>
      <c r="G124" s="10">
        <v>14041</v>
      </c>
      <c r="H124" s="10">
        <v>17710</v>
      </c>
      <c r="I124" s="10">
        <v>16995</v>
      </c>
      <c r="J124" s="10">
        <v>12567.5</v>
      </c>
      <c r="K124" s="10" t="s">
        <v>32</v>
      </c>
    </row>
    <row r="125" spans="1:11" x14ac:dyDescent="0.55000000000000004">
      <c r="A125" s="3" t="s">
        <v>173</v>
      </c>
      <c r="B125" s="10">
        <v>9054</v>
      </c>
      <c r="C125" s="10">
        <v>8976</v>
      </c>
      <c r="D125" s="10">
        <v>11461</v>
      </c>
      <c r="E125" s="10">
        <v>11596</v>
      </c>
      <c r="F125" s="10">
        <v>11198</v>
      </c>
      <c r="G125" s="10">
        <v>12608.5</v>
      </c>
      <c r="H125" s="10">
        <v>13930</v>
      </c>
      <c r="I125" s="10">
        <v>11924</v>
      </c>
      <c r="J125" s="10">
        <v>12419</v>
      </c>
      <c r="K125" s="10" t="s">
        <v>32</v>
      </c>
    </row>
    <row r="126" spans="1:11" x14ac:dyDescent="0.55000000000000004">
      <c r="A126" s="3" t="s">
        <v>174</v>
      </c>
      <c r="B126" s="10">
        <v>11133</v>
      </c>
      <c r="C126" s="10">
        <v>12403</v>
      </c>
      <c r="D126" s="10">
        <v>14317.5</v>
      </c>
      <c r="E126" s="10">
        <v>17519</v>
      </c>
      <c r="F126" s="10">
        <v>10866</v>
      </c>
      <c r="G126" s="10">
        <v>15702.5</v>
      </c>
      <c r="H126" s="10">
        <v>21064</v>
      </c>
      <c r="I126" s="10">
        <v>19446</v>
      </c>
      <c r="J126" s="10">
        <v>1631</v>
      </c>
      <c r="K126" s="10" t="s">
        <v>32</v>
      </c>
    </row>
    <row r="127" spans="1:11" x14ac:dyDescent="0.55000000000000004">
      <c r="A127" s="2" t="s">
        <v>73</v>
      </c>
      <c r="B127" s="10">
        <v>10367</v>
      </c>
      <c r="C127" s="10">
        <v>11606</v>
      </c>
      <c r="D127" s="10">
        <v>14728</v>
      </c>
      <c r="E127" s="10">
        <v>14501.5</v>
      </c>
      <c r="F127" s="10">
        <v>15787</v>
      </c>
      <c r="G127" s="10">
        <v>16201</v>
      </c>
      <c r="H127" s="10">
        <v>16294.5</v>
      </c>
      <c r="I127" s="10">
        <v>17480</v>
      </c>
      <c r="J127" s="10">
        <v>16223</v>
      </c>
      <c r="K127" s="10" t="s">
        <v>32</v>
      </c>
    </row>
    <row r="128" spans="1:11" x14ac:dyDescent="0.55000000000000004">
      <c r="A128" s="3" t="s">
        <v>175</v>
      </c>
      <c r="B128" s="10" t="s">
        <v>32</v>
      </c>
      <c r="C128" s="10" t="s">
        <v>32</v>
      </c>
      <c r="D128" s="10" t="s">
        <v>32</v>
      </c>
      <c r="E128" s="10" t="s">
        <v>32</v>
      </c>
      <c r="F128" s="10" t="s">
        <v>32</v>
      </c>
      <c r="G128" s="10" t="s">
        <v>32</v>
      </c>
      <c r="H128" s="10" t="s">
        <v>32</v>
      </c>
      <c r="I128" s="10" t="s">
        <v>32</v>
      </c>
      <c r="J128" s="10" t="s">
        <v>32</v>
      </c>
      <c r="K128" s="10" t="s">
        <v>32</v>
      </c>
    </row>
    <row r="129" spans="1:11" x14ac:dyDescent="0.55000000000000004">
      <c r="A129" s="3" t="s">
        <v>176</v>
      </c>
      <c r="B129" s="10">
        <v>10547.5</v>
      </c>
      <c r="C129" s="10">
        <v>11793</v>
      </c>
      <c r="D129" s="10">
        <v>15755</v>
      </c>
      <c r="E129" s="10">
        <v>15272</v>
      </c>
      <c r="F129" s="10">
        <v>16991</v>
      </c>
      <c r="G129" s="10">
        <v>16445</v>
      </c>
      <c r="H129" s="10">
        <v>15807</v>
      </c>
      <c r="I129" s="10">
        <v>16776</v>
      </c>
      <c r="J129" s="10">
        <v>17519</v>
      </c>
      <c r="K129" s="10" t="s">
        <v>32</v>
      </c>
    </row>
    <row r="130" spans="1:11" x14ac:dyDescent="0.55000000000000004">
      <c r="A130" s="3" t="s">
        <v>177</v>
      </c>
      <c r="B130" s="10">
        <v>10203.5</v>
      </c>
      <c r="C130" s="10">
        <v>10933</v>
      </c>
      <c r="D130" s="10">
        <v>13188</v>
      </c>
      <c r="E130" s="10">
        <v>13932</v>
      </c>
      <c r="F130" s="10">
        <v>14406</v>
      </c>
      <c r="G130" s="10">
        <v>16135</v>
      </c>
      <c r="H130" s="10">
        <v>16856</v>
      </c>
      <c r="I130" s="10">
        <v>17767</v>
      </c>
      <c r="J130" s="10">
        <v>14736</v>
      </c>
      <c r="K130" s="10" t="s">
        <v>32</v>
      </c>
    </row>
    <row r="131" spans="1:11" x14ac:dyDescent="0.55000000000000004">
      <c r="A131" s="3" t="s">
        <v>178</v>
      </c>
      <c r="B131" s="10">
        <v>16090</v>
      </c>
      <c r="C131" s="10">
        <v>14689</v>
      </c>
      <c r="D131" s="10">
        <v>13426</v>
      </c>
      <c r="E131" s="10">
        <v>20845</v>
      </c>
      <c r="F131" s="10">
        <v>26730</v>
      </c>
      <c r="G131" s="10">
        <v>14762</v>
      </c>
      <c r="H131" s="10">
        <v>53204.5</v>
      </c>
      <c r="I131" s="10">
        <v>37566</v>
      </c>
      <c r="J131" s="10">
        <v>26416</v>
      </c>
      <c r="K131" s="10" t="s">
        <v>32</v>
      </c>
    </row>
    <row r="132" spans="1:11" x14ac:dyDescent="0.55000000000000004">
      <c r="A132" s="3" t="s">
        <v>179</v>
      </c>
      <c r="B132" s="10">
        <v>125971</v>
      </c>
      <c r="C132" s="10">
        <v>63608</v>
      </c>
      <c r="D132" s="10" t="s">
        <v>32</v>
      </c>
      <c r="E132" s="10" t="s">
        <v>32</v>
      </c>
      <c r="F132" s="10" t="s">
        <v>32</v>
      </c>
      <c r="G132" s="10" t="s">
        <v>32</v>
      </c>
      <c r="H132" s="10" t="s">
        <v>32</v>
      </c>
      <c r="I132" s="10" t="s">
        <v>32</v>
      </c>
      <c r="J132" s="10" t="s">
        <v>32</v>
      </c>
      <c r="K132" s="10" t="s">
        <v>32</v>
      </c>
    </row>
    <row r="133" spans="1:11" x14ac:dyDescent="0.55000000000000004">
      <c r="A133" s="2" t="s">
        <v>33</v>
      </c>
      <c r="B133" s="10">
        <v>10737</v>
      </c>
      <c r="C133" s="10">
        <v>11541</v>
      </c>
      <c r="D133" s="10">
        <v>12968</v>
      </c>
      <c r="E133" s="10">
        <v>14026</v>
      </c>
      <c r="F133" s="10">
        <v>14700</v>
      </c>
      <c r="G133" s="10">
        <v>15201</v>
      </c>
      <c r="H133" s="10">
        <v>15645</v>
      </c>
      <c r="I133" s="10">
        <v>16117.5</v>
      </c>
      <c r="J133" s="10">
        <v>14416</v>
      </c>
      <c r="K133" s="10" t="s">
        <v>32</v>
      </c>
    </row>
  </sheetData>
  <hyperlinks>
    <hyperlink ref="A2" location="'Cover page'!A1" display="'Cover page'!A1" xr:uid="{C73B83ED-1EFC-4CED-9B01-D1660F1D1B3D}"/>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63F9-80AA-4A37-B270-E76822DE806C}">
  <dimension ref="A1:K139"/>
  <sheetViews>
    <sheetView zoomScale="85" zoomScaleNormal="85" workbookViewId="0">
      <selection activeCell="B2" sqref="B2"/>
    </sheetView>
  </sheetViews>
  <sheetFormatPr defaultRowHeight="14.4" x14ac:dyDescent="0.55000000000000004"/>
  <cols>
    <col min="1" max="1" width="114.68359375" bestFit="1" customWidth="1"/>
    <col min="2" max="2" width="7.83984375" bestFit="1" customWidth="1"/>
    <col min="3" max="10" width="7.26171875" bestFit="1" customWidth="1"/>
    <col min="11" max="11" width="8.3125" bestFit="1" customWidth="1"/>
    <col min="12" max="12" width="31.68359375" bestFit="1" customWidth="1"/>
    <col min="13" max="13" width="35.15625" bestFit="1" customWidth="1"/>
    <col min="14" max="14" width="31.68359375" bestFit="1" customWidth="1"/>
    <col min="15" max="15" width="35.15625" bestFit="1" customWidth="1"/>
    <col min="16" max="16" width="31.68359375" bestFit="1" customWidth="1"/>
    <col min="17" max="17" width="35.15625" bestFit="1" customWidth="1"/>
    <col min="18" max="18" width="31.68359375" bestFit="1" customWidth="1"/>
    <col min="19" max="19" width="35.15625" bestFit="1" customWidth="1"/>
    <col min="20" max="20" width="31.68359375" bestFit="1" customWidth="1"/>
    <col min="21" max="21" width="35.15625" bestFit="1" customWidth="1"/>
  </cols>
  <sheetData>
    <row r="1" spans="1:11" ht="17.100000000000001" thickBot="1" x14ac:dyDescent="0.7">
      <c r="A1" s="4" t="str">
        <f>'Cover page'!$A$20</f>
        <v>Table 1.5. Claims (median time lost weeks) by Industry (ANZSIC subdivision), 10 years to 2022-23</v>
      </c>
      <c r="B1" s="5"/>
    </row>
    <row r="2" spans="1:11" ht="14.7" thickTop="1" x14ac:dyDescent="0.55000000000000004">
      <c r="A2" s="6"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55</v>
      </c>
      <c r="B8" s="9">
        <v>5.5</v>
      </c>
      <c r="C8" s="9">
        <v>5.4545454545454541</v>
      </c>
      <c r="D8" s="9">
        <v>6</v>
      </c>
      <c r="E8" s="9">
        <v>6.6749914860681123</v>
      </c>
      <c r="F8" s="9">
        <v>7</v>
      </c>
      <c r="G8" s="9">
        <v>6.4394067410353113</v>
      </c>
      <c r="H8" s="9">
        <v>6.3999999999999995</v>
      </c>
      <c r="I8" s="9">
        <v>6.7665986945415648</v>
      </c>
      <c r="J8" s="9">
        <v>6.9984839107265788</v>
      </c>
      <c r="K8" s="9" t="s">
        <v>32</v>
      </c>
    </row>
    <row r="9" spans="1:11" x14ac:dyDescent="0.55000000000000004">
      <c r="A9" s="3" t="s">
        <v>74</v>
      </c>
      <c r="B9" s="9" t="s">
        <v>32</v>
      </c>
      <c r="C9" s="9" t="s">
        <v>32</v>
      </c>
      <c r="D9" s="9" t="s">
        <v>32</v>
      </c>
      <c r="E9" s="9" t="s">
        <v>32</v>
      </c>
      <c r="F9" s="9" t="s">
        <v>32</v>
      </c>
      <c r="G9" s="9" t="s">
        <v>32</v>
      </c>
      <c r="H9" s="9" t="s">
        <v>32</v>
      </c>
      <c r="I9" s="9" t="s">
        <v>32</v>
      </c>
      <c r="J9" s="9" t="s">
        <v>32</v>
      </c>
      <c r="K9" s="9" t="s">
        <v>32</v>
      </c>
    </row>
    <row r="10" spans="1:11" x14ac:dyDescent="0.55000000000000004">
      <c r="A10" s="3" t="s">
        <v>75</v>
      </c>
      <c r="B10" s="9">
        <v>5.7894736842105265</v>
      </c>
      <c r="C10" s="9">
        <v>5.4789473684210526</v>
      </c>
      <c r="D10" s="9">
        <v>6</v>
      </c>
      <c r="E10" s="9">
        <v>6.6</v>
      </c>
      <c r="F10" s="9">
        <v>6.8</v>
      </c>
      <c r="G10" s="9">
        <v>6.4282089231338473</v>
      </c>
      <c r="H10" s="9">
        <v>6.3917406182936025</v>
      </c>
      <c r="I10" s="9">
        <v>6.7652002401166289</v>
      </c>
      <c r="J10" s="9">
        <v>6.9999999999999991</v>
      </c>
      <c r="K10" s="9" t="s">
        <v>32</v>
      </c>
    </row>
    <row r="11" spans="1:11" x14ac:dyDescent="0.55000000000000004">
      <c r="A11" s="3" t="s">
        <v>76</v>
      </c>
      <c r="B11" s="9">
        <v>3.0062529274004679</v>
      </c>
      <c r="C11" s="9">
        <v>3.8000000000000003</v>
      </c>
      <c r="D11" s="9">
        <v>4.4420320253747381</v>
      </c>
      <c r="E11" s="9">
        <v>4.1416718750000001</v>
      </c>
      <c r="F11" s="9">
        <v>5.4003062680541536</v>
      </c>
      <c r="G11" s="9">
        <v>4.0999999999999996</v>
      </c>
      <c r="H11" s="9">
        <v>4.0596578947368416</v>
      </c>
      <c r="I11" s="9">
        <v>6.2540790784055122</v>
      </c>
      <c r="J11" s="9">
        <v>8.0013157894736846</v>
      </c>
      <c r="K11" s="9" t="s">
        <v>32</v>
      </c>
    </row>
    <row r="12" spans="1:11" x14ac:dyDescent="0.55000000000000004">
      <c r="A12" s="3" t="s">
        <v>77</v>
      </c>
      <c r="B12" s="9">
        <v>5.2</v>
      </c>
      <c r="C12" s="9">
        <v>5</v>
      </c>
      <c r="D12" s="9">
        <v>6.6087102961485353</v>
      </c>
      <c r="E12" s="9">
        <v>7.6062545024184418</v>
      </c>
      <c r="F12" s="9">
        <v>6.8</v>
      </c>
      <c r="G12" s="9">
        <v>8.3947368421052637</v>
      </c>
      <c r="H12" s="9">
        <v>8.2105263157894743</v>
      </c>
      <c r="I12" s="9">
        <v>6.6761447368421063</v>
      </c>
      <c r="J12" s="9">
        <v>6.253333333333333</v>
      </c>
      <c r="K12" s="9" t="s">
        <v>32</v>
      </c>
    </row>
    <row r="13" spans="1:11" x14ac:dyDescent="0.55000000000000004">
      <c r="A13" s="3" t="s">
        <v>78</v>
      </c>
      <c r="B13" s="9">
        <v>7.85</v>
      </c>
      <c r="C13" s="9">
        <v>7.5091190476190475</v>
      </c>
      <c r="D13" s="9">
        <v>8.6000000000000014</v>
      </c>
      <c r="E13" s="9">
        <v>9.3000000000000007</v>
      </c>
      <c r="F13" s="9">
        <v>9</v>
      </c>
      <c r="G13" s="9">
        <v>7.813486842105263</v>
      </c>
      <c r="H13" s="9">
        <v>10</v>
      </c>
      <c r="I13" s="9">
        <v>7.7894736842105265</v>
      </c>
      <c r="J13" s="9">
        <v>14.605263157894736</v>
      </c>
      <c r="K13" s="9" t="s">
        <v>32</v>
      </c>
    </row>
    <row r="14" spans="1:11" x14ac:dyDescent="0.55000000000000004">
      <c r="A14" s="3" t="s">
        <v>79</v>
      </c>
      <c r="B14" s="9">
        <v>5</v>
      </c>
      <c r="C14" s="9">
        <v>5.7947368421052632</v>
      </c>
      <c r="D14" s="9">
        <v>6</v>
      </c>
      <c r="E14" s="9">
        <v>7.6187500000000004</v>
      </c>
      <c r="F14" s="9">
        <v>8.4894736842105267</v>
      </c>
      <c r="G14" s="9">
        <v>6.6</v>
      </c>
      <c r="H14" s="9">
        <v>6.3835753176043557</v>
      </c>
      <c r="I14" s="9">
        <v>6.9374269005847946</v>
      </c>
      <c r="J14" s="9">
        <v>6.3594619160152703</v>
      </c>
      <c r="K14" s="9" t="s">
        <v>32</v>
      </c>
    </row>
    <row r="15" spans="1:11" x14ac:dyDescent="0.55000000000000004">
      <c r="A15" s="2" t="s">
        <v>56</v>
      </c>
      <c r="B15" s="9">
        <v>7.8</v>
      </c>
      <c r="C15" s="9">
        <v>7.9436417748917751</v>
      </c>
      <c r="D15" s="9">
        <v>8.3333333333333339</v>
      </c>
      <c r="E15" s="9">
        <v>9.2200000000000006</v>
      </c>
      <c r="F15" s="9">
        <v>9.6</v>
      </c>
      <c r="G15" s="9">
        <v>9.7142857142857135</v>
      </c>
      <c r="H15" s="9">
        <v>10.79646017699115</v>
      </c>
      <c r="I15" s="9">
        <v>10.6</v>
      </c>
      <c r="J15" s="9">
        <v>10.8</v>
      </c>
      <c r="K15" s="9" t="s">
        <v>32</v>
      </c>
    </row>
    <row r="16" spans="1:11" x14ac:dyDescent="0.55000000000000004">
      <c r="A16" s="3" t="s">
        <v>80</v>
      </c>
      <c r="B16" s="9" t="s">
        <v>32</v>
      </c>
      <c r="C16" s="9" t="s">
        <v>32</v>
      </c>
      <c r="D16" s="9" t="s">
        <v>32</v>
      </c>
      <c r="E16" s="9" t="s">
        <v>32</v>
      </c>
      <c r="F16" s="9" t="s">
        <v>32</v>
      </c>
      <c r="G16" s="9" t="s">
        <v>32</v>
      </c>
      <c r="H16" s="9" t="s">
        <v>32</v>
      </c>
      <c r="I16" s="9" t="s">
        <v>32</v>
      </c>
      <c r="J16" s="9" t="s">
        <v>32</v>
      </c>
      <c r="K16" s="9" t="s">
        <v>32</v>
      </c>
    </row>
    <row r="17" spans="1:11" x14ac:dyDescent="0.55000000000000004">
      <c r="A17" s="3" t="s">
        <v>81</v>
      </c>
      <c r="B17" s="9">
        <v>7.8</v>
      </c>
      <c r="C17" s="9">
        <v>8.8068181818181817</v>
      </c>
      <c r="D17" s="9">
        <v>9.9428571428571431</v>
      </c>
      <c r="E17" s="9">
        <v>10.248814285714285</v>
      </c>
      <c r="F17" s="9">
        <v>11.571428571428571</v>
      </c>
      <c r="G17" s="9">
        <v>11.385714285714286</v>
      </c>
      <c r="H17" s="9">
        <v>11.75</v>
      </c>
      <c r="I17" s="9">
        <v>11.502142857142857</v>
      </c>
      <c r="J17" s="9">
        <v>9</v>
      </c>
      <c r="K17" s="9" t="s">
        <v>32</v>
      </c>
    </row>
    <row r="18" spans="1:11" x14ac:dyDescent="0.55000000000000004">
      <c r="A18" s="3" t="s">
        <v>82</v>
      </c>
      <c r="B18" s="9">
        <v>6.1044400000000003</v>
      </c>
      <c r="C18" s="9">
        <v>8.7252162162162161</v>
      </c>
      <c r="D18" s="9">
        <v>11.200000000000001</v>
      </c>
      <c r="E18" s="9">
        <v>10.580039473684211</v>
      </c>
      <c r="F18" s="9">
        <v>12.600000000000001</v>
      </c>
      <c r="G18" s="9">
        <v>11.1</v>
      </c>
      <c r="H18" s="9">
        <v>15.966223684210526</v>
      </c>
      <c r="I18" s="9">
        <v>10.95</v>
      </c>
      <c r="J18" s="9">
        <v>29.31602958643775</v>
      </c>
      <c r="K18" s="9" t="s">
        <v>32</v>
      </c>
    </row>
    <row r="19" spans="1:11" x14ac:dyDescent="0.55000000000000004">
      <c r="A19" s="3" t="s">
        <v>83</v>
      </c>
      <c r="B19" s="9">
        <v>8.4</v>
      </c>
      <c r="C19" s="9">
        <v>7.76</v>
      </c>
      <c r="D19" s="9">
        <v>8.75</v>
      </c>
      <c r="E19" s="9">
        <v>9.0279761904761919</v>
      </c>
      <c r="F19" s="9">
        <v>9</v>
      </c>
      <c r="G19" s="9">
        <v>9.1558871926368699</v>
      </c>
      <c r="H19" s="9">
        <v>10.571428571428571</v>
      </c>
      <c r="I19" s="9">
        <v>12.428660000000001</v>
      </c>
      <c r="J19" s="9">
        <v>12.865131578947368</v>
      </c>
      <c r="K19" s="9" t="s">
        <v>32</v>
      </c>
    </row>
    <row r="20" spans="1:11" x14ac:dyDescent="0.55000000000000004">
      <c r="A20" s="3" t="s">
        <v>84</v>
      </c>
      <c r="B20" s="9">
        <v>5</v>
      </c>
      <c r="C20" s="9">
        <v>5.6</v>
      </c>
      <c r="D20" s="9">
        <v>5.8342105263157897</v>
      </c>
      <c r="E20" s="9">
        <v>6.6</v>
      </c>
      <c r="F20" s="9">
        <v>6.6052631578947372</v>
      </c>
      <c r="G20" s="9">
        <v>6.8</v>
      </c>
      <c r="H20" s="9">
        <v>7.8026315789473681</v>
      </c>
      <c r="I20" s="9">
        <v>7.0899210526315786</v>
      </c>
      <c r="J20" s="9">
        <v>8.4679868421052635</v>
      </c>
      <c r="K20" s="9" t="s">
        <v>32</v>
      </c>
    </row>
    <row r="21" spans="1:11" x14ac:dyDescent="0.55000000000000004">
      <c r="A21" s="3" t="s">
        <v>85</v>
      </c>
      <c r="B21" s="9">
        <v>8.4285714285714288</v>
      </c>
      <c r="C21" s="9">
        <v>8.1714285714285708</v>
      </c>
      <c r="D21" s="9">
        <v>7.6875</v>
      </c>
      <c r="E21" s="9">
        <v>9.4857142857142858</v>
      </c>
      <c r="F21" s="9">
        <v>10.199999999999999</v>
      </c>
      <c r="G21" s="9">
        <v>9.4210526315789469</v>
      </c>
      <c r="H21" s="9">
        <v>11</v>
      </c>
      <c r="I21" s="9">
        <v>10</v>
      </c>
      <c r="J21" s="9">
        <v>10.200000000000001</v>
      </c>
      <c r="K21" s="9" t="s">
        <v>32</v>
      </c>
    </row>
    <row r="22" spans="1:11" x14ac:dyDescent="0.55000000000000004">
      <c r="A22" s="2" t="s">
        <v>57</v>
      </c>
      <c r="B22" s="9">
        <v>5.5</v>
      </c>
      <c r="C22" s="9">
        <v>5.4736842105263159</v>
      </c>
      <c r="D22" s="9">
        <v>5.8</v>
      </c>
      <c r="E22" s="9">
        <v>6.2</v>
      </c>
      <c r="F22" s="9">
        <v>6.6052631578947372</v>
      </c>
      <c r="G22" s="9">
        <v>6.6625788891215265</v>
      </c>
      <c r="H22" s="9">
        <v>6.7894736842105265</v>
      </c>
      <c r="I22" s="9">
        <v>7</v>
      </c>
      <c r="J22" s="9">
        <v>7</v>
      </c>
      <c r="K22" s="9" t="s">
        <v>32</v>
      </c>
    </row>
    <row r="23" spans="1:11" x14ac:dyDescent="0.55000000000000004">
      <c r="A23" s="3" t="s">
        <v>86</v>
      </c>
      <c r="B23" s="9" t="s">
        <v>32</v>
      </c>
      <c r="C23" s="9" t="s">
        <v>32</v>
      </c>
      <c r="D23" s="9" t="s">
        <v>32</v>
      </c>
      <c r="E23" s="9" t="s">
        <v>32</v>
      </c>
      <c r="F23" s="9" t="s">
        <v>32</v>
      </c>
      <c r="G23" s="9" t="s">
        <v>32</v>
      </c>
      <c r="H23" s="9" t="s">
        <v>32</v>
      </c>
      <c r="I23" s="9" t="s">
        <v>32</v>
      </c>
      <c r="J23" s="9" t="s">
        <v>32</v>
      </c>
      <c r="K23" s="9" t="s">
        <v>32</v>
      </c>
    </row>
    <row r="24" spans="1:11" x14ac:dyDescent="0.55000000000000004">
      <c r="A24" s="3" t="s">
        <v>87</v>
      </c>
      <c r="B24" s="9">
        <v>5.2</v>
      </c>
      <c r="C24" s="9">
        <v>5.1640263157894735</v>
      </c>
      <c r="D24" s="9">
        <v>5.6368421052631579</v>
      </c>
      <c r="E24" s="9">
        <v>6.5576923076923075</v>
      </c>
      <c r="F24" s="9">
        <v>6.75</v>
      </c>
      <c r="G24" s="9">
        <v>7.2</v>
      </c>
      <c r="H24" s="9">
        <v>6.8489314940193751</v>
      </c>
      <c r="I24" s="9">
        <v>7.3999999999999995</v>
      </c>
      <c r="J24" s="9">
        <v>7</v>
      </c>
      <c r="K24" s="9" t="s">
        <v>32</v>
      </c>
    </row>
    <row r="25" spans="1:11" x14ac:dyDescent="0.55000000000000004">
      <c r="A25" s="3" t="s">
        <v>88</v>
      </c>
      <c r="B25" s="9">
        <v>4</v>
      </c>
      <c r="C25" s="9">
        <v>3.8</v>
      </c>
      <c r="D25" s="9">
        <v>5.0526315789473681</v>
      </c>
      <c r="E25" s="9">
        <v>4.5999999999999996</v>
      </c>
      <c r="F25" s="9">
        <v>5.6</v>
      </c>
      <c r="G25" s="9">
        <v>4.7973684210526315</v>
      </c>
      <c r="H25" s="9">
        <v>5</v>
      </c>
      <c r="I25" s="9">
        <v>6.1150000000000002</v>
      </c>
      <c r="J25" s="9">
        <v>5.3249999999999993</v>
      </c>
      <c r="K25" s="9" t="s">
        <v>32</v>
      </c>
    </row>
    <row r="26" spans="1:11" x14ac:dyDescent="0.55000000000000004">
      <c r="A26" s="3" t="s">
        <v>89</v>
      </c>
      <c r="B26" s="9">
        <v>5.8626216216216216</v>
      </c>
      <c r="C26" s="9">
        <v>6.2</v>
      </c>
      <c r="D26" s="9">
        <v>8.5687499999999996</v>
      </c>
      <c r="E26" s="9">
        <v>6.4812500000000002</v>
      </c>
      <c r="F26" s="9">
        <v>10</v>
      </c>
      <c r="G26" s="9">
        <v>13.514117420822046</v>
      </c>
      <c r="H26" s="9">
        <v>8.1</v>
      </c>
      <c r="I26" s="9">
        <v>11.731359649122806</v>
      </c>
      <c r="J26" s="9">
        <v>10.366429367733716</v>
      </c>
      <c r="K26" s="9" t="s">
        <v>32</v>
      </c>
    </row>
    <row r="27" spans="1:11" x14ac:dyDescent="0.55000000000000004">
      <c r="A27" s="3" t="s">
        <v>90</v>
      </c>
      <c r="B27" s="9">
        <v>4.3999999999999995</v>
      </c>
      <c r="C27" s="9">
        <v>5.2013157894736839</v>
      </c>
      <c r="D27" s="9">
        <v>4.8</v>
      </c>
      <c r="E27" s="9">
        <v>5</v>
      </c>
      <c r="F27" s="9">
        <v>5.6</v>
      </c>
      <c r="G27" s="9">
        <v>5.3668827303791247</v>
      </c>
      <c r="H27" s="9">
        <v>5.735092105263158</v>
      </c>
      <c r="I27" s="9">
        <v>6.2</v>
      </c>
      <c r="J27" s="9">
        <v>6.3819842732203567</v>
      </c>
      <c r="K27" s="9" t="s">
        <v>32</v>
      </c>
    </row>
    <row r="28" spans="1:11" x14ac:dyDescent="0.55000000000000004">
      <c r="A28" s="3" t="s">
        <v>91</v>
      </c>
      <c r="B28" s="9">
        <v>8.2052631578947377</v>
      </c>
      <c r="C28" s="9">
        <v>6.7437500000000004</v>
      </c>
      <c r="D28" s="9">
        <v>7</v>
      </c>
      <c r="E28" s="9">
        <v>8.4</v>
      </c>
      <c r="F28" s="9">
        <v>13.510526315789473</v>
      </c>
      <c r="G28" s="9">
        <v>8.6914083589561137</v>
      </c>
      <c r="H28" s="9">
        <v>6.3552631578947363</v>
      </c>
      <c r="I28" s="9">
        <v>12.1</v>
      </c>
      <c r="J28" s="9">
        <v>11.799999999999999</v>
      </c>
      <c r="K28" s="9" t="s">
        <v>32</v>
      </c>
    </row>
    <row r="29" spans="1:11" x14ac:dyDescent="0.55000000000000004">
      <c r="A29" s="3" t="s">
        <v>92</v>
      </c>
      <c r="B29" s="9">
        <v>5.7280701754385968</v>
      </c>
      <c r="C29" s="9">
        <v>5.595964912280702</v>
      </c>
      <c r="D29" s="9">
        <v>7</v>
      </c>
      <c r="E29" s="9">
        <v>6.0027703798940824</v>
      </c>
      <c r="F29" s="9">
        <v>7.8823157894736839</v>
      </c>
      <c r="G29" s="9">
        <v>7.1052631578947372</v>
      </c>
      <c r="H29" s="9">
        <v>13.001333333333335</v>
      </c>
      <c r="I29" s="9">
        <v>9.9947368421052634</v>
      </c>
      <c r="J29" s="9">
        <v>8.1781367336138899</v>
      </c>
      <c r="K29" s="9" t="s">
        <v>32</v>
      </c>
    </row>
    <row r="30" spans="1:11" x14ac:dyDescent="0.55000000000000004">
      <c r="A30" s="3" t="s">
        <v>93</v>
      </c>
      <c r="B30" s="9">
        <v>7.3</v>
      </c>
      <c r="C30" s="9">
        <v>5.2</v>
      </c>
      <c r="D30" s="9">
        <v>13</v>
      </c>
      <c r="E30" s="9">
        <v>9.3000000000000007</v>
      </c>
      <c r="F30" s="9">
        <v>10.661904761904761</v>
      </c>
      <c r="G30" s="9">
        <v>9.7999999999999989</v>
      </c>
      <c r="H30" s="9">
        <v>9</v>
      </c>
      <c r="I30" s="9">
        <v>9.880634443285718</v>
      </c>
      <c r="J30" s="9">
        <v>8.3888888888888893</v>
      </c>
      <c r="K30" s="9" t="s">
        <v>32</v>
      </c>
    </row>
    <row r="31" spans="1:11" x14ac:dyDescent="0.55000000000000004">
      <c r="A31" s="3" t="s">
        <v>94</v>
      </c>
      <c r="B31" s="9">
        <v>7.2517291666666672</v>
      </c>
      <c r="C31" s="9">
        <v>5.8</v>
      </c>
      <c r="D31" s="9">
        <v>6.1289473684210529</v>
      </c>
      <c r="E31" s="9">
        <v>7.7794117647058822</v>
      </c>
      <c r="F31" s="9">
        <v>8.6053385167464107</v>
      </c>
      <c r="G31" s="9">
        <v>6.9</v>
      </c>
      <c r="H31" s="9">
        <v>6.9815405405405411</v>
      </c>
      <c r="I31" s="9">
        <v>9.000372976601934</v>
      </c>
      <c r="J31" s="9">
        <v>7.9286666666666665</v>
      </c>
      <c r="K31" s="9" t="s">
        <v>32</v>
      </c>
    </row>
    <row r="32" spans="1:11" x14ac:dyDescent="0.55000000000000004">
      <c r="A32" s="3" t="s">
        <v>95</v>
      </c>
      <c r="B32" s="9">
        <v>7.1689625000000001</v>
      </c>
      <c r="C32" s="9">
        <v>6.2</v>
      </c>
      <c r="D32" s="9">
        <v>7.7179646292274278</v>
      </c>
      <c r="E32" s="9">
        <v>8.4694177468775251</v>
      </c>
      <c r="F32" s="9">
        <v>8.2320386112249082</v>
      </c>
      <c r="G32" s="9">
        <v>7.883342105263158</v>
      </c>
      <c r="H32" s="9">
        <v>8.3888888888888893</v>
      </c>
      <c r="I32" s="9">
        <v>8.272548650176299</v>
      </c>
      <c r="J32" s="9">
        <v>9.8770053475935828</v>
      </c>
      <c r="K32" s="9" t="s">
        <v>32</v>
      </c>
    </row>
    <row r="33" spans="1:11" x14ac:dyDescent="0.55000000000000004">
      <c r="A33" s="3" t="s">
        <v>96</v>
      </c>
      <c r="B33" s="9">
        <v>6.6000921658986185</v>
      </c>
      <c r="C33" s="9">
        <v>6.4674999999999994</v>
      </c>
      <c r="D33" s="9">
        <v>6.7631578947368425</v>
      </c>
      <c r="E33" s="9">
        <v>8</v>
      </c>
      <c r="F33" s="9">
        <v>7.8</v>
      </c>
      <c r="G33" s="9">
        <v>10.605263157894736</v>
      </c>
      <c r="H33" s="9">
        <v>10</v>
      </c>
      <c r="I33" s="9">
        <v>10</v>
      </c>
      <c r="J33" s="9">
        <v>8.7258684210526329</v>
      </c>
      <c r="K33" s="9" t="s">
        <v>32</v>
      </c>
    </row>
    <row r="34" spans="1:11" x14ac:dyDescent="0.55000000000000004">
      <c r="A34" s="3" t="s">
        <v>97</v>
      </c>
      <c r="B34" s="9">
        <v>5.6047619047619044</v>
      </c>
      <c r="C34" s="9">
        <v>6</v>
      </c>
      <c r="D34" s="9">
        <v>5.2</v>
      </c>
      <c r="E34" s="9">
        <v>5.1578947368421053</v>
      </c>
      <c r="F34" s="9">
        <v>6.4249999999999998</v>
      </c>
      <c r="G34" s="9">
        <v>6.2</v>
      </c>
      <c r="H34" s="9">
        <v>6.65</v>
      </c>
      <c r="I34" s="9">
        <v>6.2</v>
      </c>
      <c r="J34" s="9">
        <v>7.7750000000000004</v>
      </c>
      <c r="K34" s="9" t="s">
        <v>32</v>
      </c>
    </row>
    <row r="35" spans="1:11" x14ac:dyDescent="0.55000000000000004">
      <c r="A35" s="3" t="s">
        <v>98</v>
      </c>
      <c r="B35" s="9">
        <v>5</v>
      </c>
      <c r="C35" s="9">
        <v>5</v>
      </c>
      <c r="D35" s="9">
        <v>5.3999999999999995</v>
      </c>
      <c r="E35" s="9">
        <v>5.9503472204440122</v>
      </c>
      <c r="F35" s="9">
        <v>6.0746543042122934</v>
      </c>
      <c r="G35" s="9">
        <v>6.02645805857094</v>
      </c>
      <c r="H35" s="9">
        <v>6.0996674944044837</v>
      </c>
      <c r="I35" s="9">
        <v>6.1999028952546436</v>
      </c>
      <c r="J35" s="9">
        <v>6.6111111111111107</v>
      </c>
      <c r="K35" s="9" t="s">
        <v>32</v>
      </c>
    </row>
    <row r="36" spans="1:11" x14ac:dyDescent="0.55000000000000004">
      <c r="A36" s="3" t="s">
        <v>99</v>
      </c>
      <c r="B36" s="9">
        <v>6.5766749999999998</v>
      </c>
      <c r="C36" s="9">
        <v>6.6420750000000002</v>
      </c>
      <c r="D36" s="9">
        <v>6.6000000000000005</v>
      </c>
      <c r="E36" s="9">
        <v>7.6</v>
      </c>
      <c r="F36" s="9">
        <v>6.2179868421052635</v>
      </c>
      <c r="G36" s="9">
        <v>6.2105263157894735</v>
      </c>
      <c r="H36" s="9">
        <v>7.0767474555463146</v>
      </c>
      <c r="I36" s="9">
        <v>6</v>
      </c>
      <c r="J36" s="9">
        <v>7.2</v>
      </c>
      <c r="K36" s="9" t="s">
        <v>32</v>
      </c>
    </row>
    <row r="37" spans="1:11" x14ac:dyDescent="0.55000000000000004">
      <c r="A37" s="3" t="s">
        <v>100</v>
      </c>
      <c r="B37" s="9">
        <v>5</v>
      </c>
      <c r="C37" s="9">
        <v>5.0005303869447566</v>
      </c>
      <c r="D37" s="9">
        <v>5.4554947310797868</v>
      </c>
      <c r="E37" s="9">
        <v>5</v>
      </c>
      <c r="F37" s="9">
        <v>6.2</v>
      </c>
      <c r="G37" s="9">
        <v>6</v>
      </c>
      <c r="H37" s="9">
        <v>6</v>
      </c>
      <c r="I37" s="9">
        <v>6.3769736842105269</v>
      </c>
      <c r="J37" s="9">
        <v>6.2947368421052632</v>
      </c>
      <c r="K37" s="9" t="s">
        <v>32</v>
      </c>
    </row>
    <row r="38" spans="1:11" x14ac:dyDescent="0.55000000000000004">
      <c r="A38" s="3" t="s">
        <v>101</v>
      </c>
      <c r="B38" s="9">
        <v>6.3947368421052628</v>
      </c>
      <c r="C38" s="9">
        <v>5.6000000000000005</v>
      </c>
      <c r="D38" s="9">
        <v>6.4035906627801271</v>
      </c>
      <c r="E38" s="9">
        <v>6</v>
      </c>
      <c r="F38" s="9">
        <v>7.4</v>
      </c>
      <c r="G38" s="9">
        <v>6.8</v>
      </c>
      <c r="H38" s="9">
        <v>7.1917146522660138</v>
      </c>
      <c r="I38" s="9">
        <v>8.1999999999999993</v>
      </c>
      <c r="J38" s="9">
        <v>6.0735600151555831</v>
      </c>
      <c r="K38" s="9" t="s">
        <v>32</v>
      </c>
    </row>
    <row r="39" spans="1:11" x14ac:dyDescent="0.55000000000000004">
      <c r="A39" s="2" t="s">
        <v>58</v>
      </c>
      <c r="B39" s="9">
        <v>5.6134428030303027</v>
      </c>
      <c r="C39" s="9">
        <v>6.052292891187685</v>
      </c>
      <c r="D39" s="9">
        <v>7.6580997740146444</v>
      </c>
      <c r="E39" s="9">
        <v>8.5938087442750195</v>
      </c>
      <c r="F39" s="9">
        <v>8.3999999999999986</v>
      </c>
      <c r="G39" s="9">
        <v>8.4</v>
      </c>
      <c r="H39" s="9">
        <v>8.4597453781730501</v>
      </c>
      <c r="I39" s="9">
        <v>8.4296296296296287</v>
      </c>
      <c r="J39" s="9">
        <v>8.2105263157894743</v>
      </c>
      <c r="K39" s="9" t="s">
        <v>32</v>
      </c>
    </row>
    <row r="40" spans="1:11" x14ac:dyDescent="0.55000000000000004">
      <c r="A40" s="3" t="s">
        <v>102</v>
      </c>
      <c r="B40" s="9" t="s">
        <v>32</v>
      </c>
      <c r="C40" s="9" t="s">
        <v>32</v>
      </c>
      <c r="D40" s="9" t="s">
        <v>32</v>
      </c>
      <c r="E40" s="9" t="s">
        <v>32</v>
      </c>
      <c r="F40" s="9" t="s">
        <v>32</v>
      </c>
      <c r="G40" s="9" t="s">
        <v>32</v>
      </c>
      <c r="H40" s="9" t="s">
        <v>32</v>
      </c>
      <c r="I40" s="9" t="s">
        <v>32</v>
      </c>
      <c r="J40" s="9" t="s">
        <v>32</v>
      </c>
      <c r="K40" s="9" t="s">
        <v>32</v>
      </c>
    </row>
    <row r="41" spans="1:11" x14ac:dyDescent="0.55000000000000004">
      <c r="A41" s="3" t="s">
        <v>103</v>
      </c>
      <c r="B41" s="9">
        <v>6.4</v>
      </c>
      <c r="C41" s="9">
        <v>5.2481203007518795</v>
      </c>
      <c r="D41" s="9">
        <v>5.922741525004473</v>
      </c>
      <c r="E41" s="9">
        <v>9.4</v>
      </c>
      <c r="F41" s="9">
        <v>8.3999999999999986</v>
      </c>
      <c r="G41" s="9">
        <v>6.6</v>
      </c>
      <c r="H41" s="9">
        <v>7.4513888888888893</v>
      </c>
      <c r="I41" s="9">
        <v>8.7483870967741932</v>
      </c>
      <c r="J41" s="9">
        <v>7.7078599645824815</v>
      </c>
      <c r="K41" s="9" t="s">
        <v>32</v>
      </c>
    </row>
    <row r="42" spans="1:11" x14ac:dyDescent="0.55000000000000004">
      <c r="A42" s="3" t="s">
        <v>104</v>
      </c>
      <c r="B42" s="9">
        <v>6.3236842105263156</v>
      </c>
      <c r="C42" s="9">
        <v>8.0400000000000009</v>
      </c>
      <c r="D42" s="9">
        <v>10.3</v>
      </c>
      <c r="E42" s="9">
        <v>9.2000000000000011</v>
      </c>
      <c r="F42" s="9">
        <v>3</v>
      </c>
      <c r="G42" s="9">
        <v>12.19736842105263</v>
      </c>
      <c r="H42" s="9">
        <v>6.630697681138134</v>
      </c>
      <c r="I42" s="9">
        <v>6.2105263157894735</v>
      </c>
      <c r="J42" s="9">
        <v>11.81355830611083</v>
      </c>
      <c r="K42" s="9" t="s">
        <v>32</v>
      </c>
    </row>
    <row r="43" spans="1:11" x14ac:dyDescent="0.55000000000000004">
      <c r="A43" s="3" t="s">
        <v>105</v>
      </c>
      <c r="B43" s="9">
        <v>3.9325121951219515</v>
      </c>
      <c r="C43" s="9">
        <v>8.0411764705882351</v>
      </c>
      <c r="D43" s="9">
        <v>10.210526315789474</v>
      </c>
      <c r="E43" s="9">
        <v>7.7039473684210531</v>
      </c>
      <c r="F43" s="9">
        <v>7.3052631578947365</v>
      </c>
      <c r="G43" s="9">
        <v>9.8000000000000007</v>
      </c>
      <c r="H43" s="9">
        <v>7.7422874999999998</v>
      </c>
      <c r="I43" s="9">
        <v>8.1278503671970626</v>
      </c>
      <c r="J43" s="9">
        <v>7.9664473684210524</v>
      </c>
      <c r="K43" s="9" t="s">
        <v>32</v>
      </c>
    </row>
    <row r="44" spans="1:11" x14ac:dyDescent="0.55000000000000004">
      <c r="A44" s="3" t="s">
        <v>106</v>
      </c>
      <c r="B44" s="9">
        <v>5.6000000000000005</v>
      </c>
      <c r="C44" s="9">
        <v>6.0416607823753701</v>
      </c>
      <c r="D44" s="9">
        <v>8.1999999999999993</v>
      </c>
      <c r="E44" s="9">
        <v>8.1842105263157894</v>
      </c>
      <c r="F44" s="9">
        <v>8.7291666666666661</v>
      </c>
      <c r="G44" s="9">
        <v>8.8421052631578956</v>
      </c>
      <c r="H44" s="9">
        <v>9.1888838475499099</v>
      </c>
      <c r="I44" s="9">
        <v>8.5745392745233406</v>
      </c>
      <c r="J44" s="9">
        <v>8.4</v>
      </c>
      <c r="K44" s="9" t="s">
        <v>32</v>
      </c>
    </row>
    <row r="45" spans="1:11" x14ac:dyDescent="0.55000000000000004">
      <c r="A45" s="2" t="s">
        <v>59</v>
      </c>
      <c r="B45" s="9">
        <v>6.6000000000000005</v>
      </c>
      <c r="C45" s="9">
        <v>6.617647058823529</v>
      </c>
      <c r="D45" s="9">
        <v>7.2</v>
      </c>
      <c r="E45" s="9">
        <v>7.4</v>
      </c>
      <c r="F45" s="9">
        <v>8</v>
      </c>
      <c r="G45" s="9">
        <v>8.4</v>
      </c>
      <c r="H45" s="9">
        <v>8.3228887264119553</v>
      </c>
      <c r="I45" s="9">
        <v>8.2105263157894743</v>
      </c>
      <c r="J45" s="9">
        <v>8.5363541314409019</v>
      </c>
      <c r="K45" s="9" t="s">
        <v>32</v>
      </c>
    </row>
    <row r="46" spans="1:11" x14ac:dyDescent="0.55000000000000004">
      <c r="A46" s="3" t="s">
        <v>107</v>
      </c>
      <c r="B46" s="9" t="s">
        <v>32</v>
      </c>
      <c r="C46" s="9" t="s">
        <v>32</v>
      </c>
      <c r="D46" s="9" t="s">
        <v>32</v>
      </c>
      <c r="E46" s="9" t="s">
        <v>32</v>
      </c>
      <c r="F46" s="9" t="s">
        <v>32</v>
      </c>
      <c r="G46" s="9" t="s">
        <v>32</v>
      </c>
      <c r="H46" s="9" t="s">
        <v>32</v>
      </c>
      <c r="I46" s="9" t="s">
        <v>32</v>
      </c>
      <c r="J46" s="9" t="s">
        <v>32</v>
      </c>
      <c r="K46" s="9" t="s">
        <v>32</v>
      </c>
    </row>
    <row r="47" spans="1:11" x14ac:dyDescent="0.55000000000000004">
      <c r="A47" s="3" t="s">
        <v>108</v>
      </c>
      <c r="B47" s="9">
        <v>6.6</v>
      </c>
      <c r="C47" s="9">
        <v>6.3999999999999995</v>
      </c>
      <c r="D47" s="9">
        <v>6.4</v>
      </c>
      <c r="E47" s="9">
        <v>6.7125000000000004</v>
      </c>
      <c r="F47" s="9">
        <v>7.2</v>
      </c>
      <c r="G47" s="9">
        <v>8</v>
      </c>
      <c r="H47" s="9">
        <v>7.1911662129461584</v>
      </c>
      <c r="I47" s="9">
        <v>7</v>
      </c>
      <c r="J47" s="9">
        <v>7.0875000000000004</v>
      </c>
      <c r="K47" s="9" t="s">
        <v>32</v>
      </c>
    </row>
    <row r="48" spans="1:11" x14ac:dyDescent="0.55000000000000004">
      <c r="A48" s="3" t="s">
        <v>109</v>
      </c>
      <c r="B48" s="9">
        <v>6.8</v>
      </c>
      <c r="C48" s="9">
        <v>7</v>
      </c>
      <c r="D48" s="9">
        <v>8.6</v>
      </c>
      <c r="E48" s="9">
        <v>8.8000000000000007</v>
      </c>
      <c r="F48" s="9">
        <v>8.6944444444444446</v>
      </c>
      <c r="G48" s="9">
        <v>10</v>
      </c>
      <c r="H48" s="9">
        <v>10</v>
      </c>
      <c r="I48" s="9">
        <v>10</v>
      </c>
      <c r="J48" s="9">
        <v>10.6</v>
      </c>
      <c r="K48" s="9" t="s">
        <v>32</v>
      </c>
    </row>
    <row r="49" spans="1:11" x14ac:dyDescent="0.55000000000000004">
      <c r="A49" s="3" t="s">
        <v>110</v>
      </c>
      <c r="B49" s="9">
        <v>6.6</v>
      </c>
      <c r="C49" s="9">
        <v>6.6000000000000005</v>
      </c>
      <c r="D49" s="9">
        <v>7.2</v>
      </c>
      <c r="E49" s="9">
        <v>7.4033063810063338</v>
      </c>
      <c r="F49" s="9">
        <v>8.2000000000000011</v>
      </c>
      <c r="G49" s="9">
        <v>8.3999999999999986</v>
      </c>
      <c r="H49" s="9">
        <v>8.4</v>
      </c>
      <c r="I49" s="9">
        <v>8.3978031583615476</v>
      </c>
      <c r="J49" s="9">
        <v>8.6</v>
      </c>
      <c r="K49" s="9" t="s">
        <v>32</v>
      </c>
    </row>
    <row r="50" spans="1:11" x14ac:dyDescent="0.55000000000000004">
      <c r="A50" s="2" t="s">
        <v>60</v>
      </c>
      <c r="B50" s="9">
        <v>5.6052631578947372</v>
      </c>
      <c r="C50" s="9">
        <v>5.6190476190476186</v>
      </c>
      <c r="D50" s="9">
        <v>6.6</v>
      </c>
      <c r="E50" s="9">
        <v>6.8</v>
      </c>
      <c r="F50" s="9">
        <v>7.4</v>
      </c>
      <c r="G50" s="9">
        <v>7.4</v>
      </c>
      <c r="H50" s="9">
        <v>7.3947368421052628</v>
      </c>
      <c r="I50" s="9">
        <v>8</v>
      </c>
      <c r="J50" s="9">
        <v>7.2</v>
      </c>
      <c r="K50" s="9" t="s">
        <v>32</v>
      </c>
    </row>
    <row r="51" spans="1:11" x14ac:dyDescent="0.55000000000000004">
      <c r="A51" s="3" t="s">
        <v>111</v>
      </c>
      <c r="B51" s="9" t="s">
        <v>32</v>
      </c>
      <c r="C51" s="9" t="s">
        <v>32</v>
      </c>
      <c r="D51" s="9" t="s">
        <v>32</v>
      </c>
      <c r="E51" s="9" t="s">
        <v>32</v>
      </c>
      <c r="F51" s="9" t="s">
        <v>32</v>
      </c>
      <c r="G51" s="9" t="s">
        <v>32</v>
      </c>
      <c r="H51" s="9" t="s">
        <v>32</v>
      </c>
      <c r="I51" s="9" t="s">
        <v>32</v>
      </c>
      <c r="J51" s="9" t="s">
        <v>32</v>
      </c>
      <c r="K51" s="9" t="s">
        <v>32</v>
      </c>
    </row>
    <row r="52" spans="1:11" x14ac:dyDescent="0.55000000000000004">
      <c r="A52" s="3" t="s">
        <v>112</v>
      </c>
      <c r="B52" s="9">
        <v>5.3947368421052628</v>
      </c>
      <c r="C52" s="9">
        <v>5.8131578947368423</v>
      </c>
      <c r="D52" s="9">
        <v>6.8051619433198383</v>
      </c>
      <c r="E52" s="9">
        <v>6.3723684210526308</v>
      </c>
      <c r="F52" s="9">
        <v>8</v>
      </c>
      <c r="G52" s="9">
        <v>7.8</v>
      </c>
      <c r="H52" s="9">
        <v>7.2</v>
      </c>
      <c r="I52" s="9">
        <v>7.6876884458575994</v>
      </c>
      <c r="J52" s="9">
        <v>6.8619261680969892</v>
      </c>
      <c r="K52" s="9" t="s">
        <v>32</v>
      </c>
    </row>
    <row r="53" spans="1:11" x14ac:dyDescent="0.55000000000000004">
      <c r="A53" s="3" t="s">
        <v>113</v>
      </c>
      <c r="B53" s="9">
        <v>5</v>
      </c>
      <c r="C53" s="9">
        <v>5.2</v>
      </c>
      <c r="D53" s="9">
        <v>5.6246758824210472</v>
      </c>
      <c r="E53" s="9">
        <v>6.2</v>
      </c>
      <c r="F53" s="9">
        <v>5.965789473684211</v>
      </c>
      <c r="G53" s="9">
        <v>6.2105263157894735</v>
      </c>
      <c r="H53" s="9">
        <v>6.6026315789473689</v>
      </c>
      <c r="I53" s="9">
        <v>6.8000000000000007</v>
      </c>
      <c r="J53" s="9">
        <v>6.6052631578947372</v>
      </c>
      <c r="K53" s="9" t="s">
        <v>32</v>
      </c>
    </row>
    <row r="54" spans="1:11" x14ac:dyDescent="0.55000000000000004">
      <c r="A54" s="3" t="s">
        <v>114</v>
      </c>
      <c r="B54" s="9">
        <v>5.3999999999999995</v>
      </c>
      <c r="C54" s="9">
        <v>4.4000000000000004</v>
      </c>
      <c r="D54" s="9">
        <v>5.4583333333333339</v>
      </c>
      <c r="E54" s="9">
        <v>6.5737179487179489</v>
      </c>
      <c r="F54" s="9">
        <v>7.4</v>
      </c>
      <c r="G54" s="9">
        <v>6.7894736842105265</v>
      </c>
      <c r="H54" s="9">
        <v>7.5005527678643293</v>
      </c>
      <c r="I54" s="9">
        <v>7.3026315789473681</v>
      </c>
      <c r="J54" s="9">
        <v>7.1952388488232772</v>
      </c>
      <c r="K54" s="9" t="s">
        <v>32</v>
      </c>
    </row>
    <row r="55" spans="1:11" x14ac:dyDescent="0.55000000000000004">
      <c r="A55" s="3" t="s">
        <v>115</v>
      </c>
      <c r="B55" s="9">
        <v>5.8</v>
      </c>
      <c r="C55" s="9">
        <v>5.8</v>
      </c>
      <c r="D55" s="9">
        <v>7</v>
      </c>
      <c r="E55" s="9">
        <v>7.7062499999999998</v>
      </c>
      <c r="F55" s="9">
        <v>8.2052631578947377</v>
      </c>
      <c r="G55" s="9">
        <v>7.6052631578947372</v>
      </c>
      <c r="H55" s="9">
        <v>7.6052631578947372</v>
      </c>
      <c r="I55" s="9">
        <v>9.1999999999999993</v>
      </c>
      <c r="J55" s="9">
        <v>7</v>
      </c>
      <c r="K55" s="9" t="s">
        <v>32</v>
      </c>
    </row>
    <row r="56" spans="1:11" x14ac:dyDescent="0.55000000000000004">
      <c r="A56" s="3" t="s">
        <v>116</v>
      </c>
      <c r="B56" s="9">
        <v>6.6000000000000005</v>
      </c>
      <c r="C56" s="9">
        <v>6.6052631578947372</v>
      </c>
      <c r="D56" s="9">
        <v>7</v>
      </c>
      <c r="E56" s="9">
        <v>7.7094060409487124</v>
      </c>
      <c r="F56" s="9">
        <v>8.5892936479128856</v>
      </c>
      <c r="G56" s="9">
        <v>9.4835414473684203</v>
      </c>
      <c r="H56" s="9">
        <v>8.9028613899654783</v>
      </c>
      <c r="I56" s="9">
        <v>9.6980708539339098</v>
      </c>
      <c r="J56" s="9">
        <v>9.1763157894736835</v>
      </c>
      <c r="K56" s="9" t="s">
        <v>32</v>
      </c>
    </row>
    <row r="57" spans="1:11" x14ac:dyDescent="0.55000000000000004">
      <c r="A57" s="3" t="s">
        <v>117</v>
      </c>
      <c r="B57" s="9">
        <v>8</v>
      </c>
      <c r="C57" s="9">
        <v>5.5677387914230021</v>
      </c>
      <c r="D57" s="9">
        <v>11.296052631578947</v>
      </c>
      <c r="E57" s="9">
        <v>10.4</v>
      </c>
      <c r="F57" s="9">
        <v>10.210526315789474</v>
      </c>
      <c r="G57" s="9">
        <v>11.823529411764707</v>
      </c>
      <c r="H57" s="9">
        <v>8.736298764806028</v>
      </c>
      <c r="I57" s="9">
        <v>9.1801964321507317</v>
      </c>
      <c r="J57" s="9">
        <v>10.705263157894738</v>
      </c>
      <c r="K57" s="9" t="s">
        <v>32</v>
      </c>
    </row>
    <row r="58" spans="1:11" x14ac:dyDescent="0.55000000000000004">
      <c r="A58" s="2" t="s">
        <v>61</v>
      </c>
      <c r="B58" s="9">
        <v>5.8</v>
      </c>
      <c r="C58" s="9">
        <v>5.765625</v>
      </c>
      <c r="D58" s="9">
        <v>6</v>
      </c>
      <c r="E58" s="9">
        <v>6.5255516447813733</v>
      </c>
      <c r="F58" s="9">
        <v>7</v>
      </c>
      <c r="G58" s="9">
        <v>8.014155572755417</v>
      </c>
      <c r="H58" s="9">
        <v>8.1999999999999993</v>
      </c>
      <c r="I58" s="9">
        <v>8.4</v>
      </c>
      <c r="J58" s="9">
        <v>6.5</v>
      </c>
      <c r="K58" s="9" t="s">
        <v>32</v>
      </c>
    </row>
    <row r="59" spans="1:11" x14ac:dyDescent="0.55000000000000004">
      <c r="A59" s="3" t="s">
        <v>118</v>
      </c>
      <c r="B59" s="9" t="s">
        <v>32</v>
      </c>
      <c r="C59" s="9" t="s">
        <v>32</v>
      </c>
      <c r="D59" s="9" t="s">
        <v>32</v>
      </c>
      <c r="E59" s="9" t="s">
        <v>32</v>
      </c>
      <c r="F59" s="9" t="s">
        <v>32</v>
      </c>
      <c r="G59" s="9" t="s">
        <v>32</v>
      </c>
      <c r="H59" s="9" t="s">
        <v>32</v>
      </c>
      <c r="I59" s="9" t="s">
        <v>32</v>
      </c>
      <c r="J59" s="9" t="s">
        <v>32</v>
      </c>
      <c r="K59" s="9" t="s">
        <v>32</v>
      </c>
    </row>
    <row r="60" spans="1:11" x14ac:dyDescent="0.55000000000000004">
      <c r="A60" s="3" t="s">
        <v>119</v>
      </c>
      <c r="B60" s="9">
        <v>4.2041710526315796</v>
      </c>
      <c r="C60" s="9">
        <v>4.6021973684210531</v>
      </c>
      <c r="D60" s="9">
        <v>4.9173884339798075</v>
      </c>
      <c r="E60" s="9">
        <v>5.3999999999999995</v>
      </c>
      <c r="F60" s="9">
        <v>6</v>
      </c>
      <c r="G60" s="9">
        <v>6</v>
      </c>
      <c r="H60" s="9">
        <v>6.000399818748833</v>
      </c>
      <c r="I60" s="9">
        <v>5.9995242837982534</v>
      </c>
      <c r="J60" s="9">
        <v>6.45</v>
      </c>
      <c r="K60" s="9" t="s">
        <v>32</v>
      </c>
    </row>
    <row r="61" spans="1:11" x14ac:dyDescent="0.55000000000000004">
      <c r="A61" s="3" t="s">
        <v>120</v>
      </c>
      <c r="B61" s="9">
        <v>5.2710526315789465</v>
      </c>
      <c r="C61" s="9">
        <v>6</v>
      </c>
      <c r="D61" s="9">
        <v>8.7399999999999984</v>
      </c>
      <c r="E61" s="9">
        <v>9.0697467166979351</v>
      </c>
      <c r="F61" s="9">
        <v>7.55</v>
      </c>
      <c r="G61" s="9">
        <v>9</v>
      </c>
      <c r="H61" s="9">
        <v>9</v>
      </c>
      <c r="I61" s="9">
        <v>10.199999999999999</v>
      </c>
      <c r="J61" s="9">
        <v>9.8000000000000007</v>
      </c>
      <c r="K61" s="9" t="s">
        <v>32</v>
      </c>
    </row>
    <row r="62" spans="1:11" x14ac:dyDescent="0.55000000000000004">
      <c r="A62" s="3" t="s">
        <v>121</v>
      </c>
      <c r="B62" s="9">
        <v>6.8</v>
      </c>
      <c r="C62" s="9">
        <v>6.0667004048582989</v>
      </c>
      <c r="D62" s="9">
        <v>6.4484605263157899</v>
      </c>
      <c r="E62" s="9">
        <v>6.8</v>
      </c>
      <c r="F62" s="9">
        <v>7.6065795662588762</v>
      </c>
      <c r="G62" s="9">
        <v>8.8023437500000004</v>
      </c>
      <c r="H62" s="9">
        <v>8.6649276461880085</v>
      </c>
      <c r="I62" s="9">
        <v>9.1999999999999993</v>
      </c>
      <c r="J62" s="9">
        <v>5</v>
      </c>
      <c r="K62" s="9" t="s">
        <v>32</v>
      </c>
    </row>
    <row r="63" spans="1:11" x14ac:dyDescent="0.55000000000000004">
      <c r="A63" s="3" t="s">
        <v>122</v>
      </c>
      <c r="B63" s="9">
        <v>5.4779642857142861</v>
      </c>
      <c r="C63" s="9">
        <v>5.6000672645739913</v>
      </c>
      <c r="D63" s="9">
        <v>5.8</v>
      </c>
      <c r="E63" s="9">
        <v>6.5142857142857142</v>
      </c>
      <c r="F63" s="9">
        <v>6.8</v>
      </c>
      <c r="G63" s="9">
        <v>8</v>
      </c>
      <c r="H63" s="9">
        <v>8.1999999999999993</v>
      </c>
      <c r="I63" s="9">
        <v>8.2118421052631589</v>
      </c>
      <c r="J63" s="9">
        <v>8</v>
      </c>
      <c r="K63" s="9" t="s">
        <v>32</v>
      </c>
    </row>
    <row r="64" spans="1:11" x14ac:dyDescent="0.55000000000000004">
      <c r="A64" s="3" t="s">
        <v>123</v>
      </c>
      <c r="B64" s="9">
        <v>4.6000000000000005</v>
      </c>
      <c r="C64" s="9">
        <v>4.3</v>
      </c>
      <c r="D64" s="9">
        <v>6.6384868421052632</v>
      </c>
      <c r="E64" s="9">
        <v>9.7736842105263158</v>
      </c>
      <c r="F64" s="9">
        <v>10.093661618164036</v>
      </c>
      <c r="G64" s="9">
        <v>12.394736842105264</v>
      </c>
      <c r="H64" s="9">
        <v>10.4</v>
      </c>
      <c r="I64" s="9">
        <v>11.008771929824562</v>
      </c>
      <c r="J64" s="9">
        <v>8</v>
      </c>
      <c r="K64" s="9" t="s">
        <v>32</v>
      </c>
    </row>
    <row r="65" spans="1:11" x14ac:dyDescent="0.55000000000000004">
      <c r="A65" s="2" t="s">
        <v>62</v>
      </c>
      <c r="B65" s="9">
        <v>4</v>
      </c>
      <c r="C65" s="9">
        <v>4.1191160714285715</v>
      </c>
      <c r="D65" s="9">
        <v>4.9062556639337132</v>
      </c>
      <c r="E65" s="9">
        <v>4.4000000000000004</v>
      </c>
      <c r="F65" s="9">
        <v>4.7894736842105265</v>
      </c>
      <c r="G65" s="9">
        <v>5</v>
      </c>
      <c r="H65" s="9">
        <v>5</v>
      </c>
      <c r="I65" s="9">
        <v>5</v>
      </c>
      <c r="J65" s="9">
        <v>4.4017968154654472</v>
      </c>
      <c r="K65" s="9" t="s">
        <v>32</v>
      </c>
    </row>
    <row r="66" spans="1:11" x14ac:dyDescent="0.55000000000000004">
      <c r="A66" s="3" t="s">
        <v>124</v>
      </c>
      <c r="B66" s="9" t="s">
        <v>32</v>
      </c>
      <c r="C66" s="9" t="s">
        <v>32</v>
      </c>
      <c r="D66" s="9" t="s">
        <v>32</v>
      </c>
      <c r="E66" s="9" t="s">
        <v>32</v>
      </c>
      <c r="F66" s="9" t="s">
        <v>32</v>
      </c>
      <c r="G66" s="9" t="s">
        <v>32</v>
      </c>
      <c r="H66" s="9" t="s">
        <v>32</v>
      </c>
      <c r="I66" s="9" t="s">
        <v>32</v>
      </c>
      <c r="J66" s="9" t="s">
        <v>32</v>
      </c>
      <c r="K66" s="9" t="s">
        <v>32</v>
      </c>
    </row>
    <row r="67" spans="1:11" x14ac:dyDescent="0.55000000000000004">
      <c r="A67" s="3" t="s">
        <v>125</v>
      </c>
      <c r="B67" s="9">
        <v>4.1431238851007786</v>
      </c>
      <c r="C67" s="9">
        <v>4.4210526315789478</v>
      </c>
      <c r="D67" s="9">
        <v>5.2</v>
      </c>
      <c r="E67" s="9">
        <v>4.8000298140349571</v>
      </c>
      <c r="F67" s="9">
        <v>5.1867197806461629</v>
      </c>
      <c r="G67" s="9">
        <v>5.4</v>
      </c>
      <c r="H67" s="9">
        <v>5.7079727490333267</v>
      </c>
      <c r="I67" s="9">
        <v>6.1948143274853802</v>
      </c>
      <c r="J67" s="9">
        <v>5.5394736842105265</v>
      </c>
      <c r="K67" s="9" t="s">
        <v>32</v>
      </c>
    </row>
    <row r="68" spans="1:11" x14ac:dyDescent="0.55000000000000004">
      <c r="A68" s="3" t="s">
        <v>126</v>
      </c>
      <c r="B68" s="9">
        <v>4</v>
      </c>
      <c r="C68" s="9">
        <v>4</v>
      </c>
      <c r="D68" s="9">
        <v>4.7894736842105265</v>
      </c>
      <c r="E68" s="9">
        <v>4.2458611422172448</v>
      </c>
      <c r="F68" s="9">
        <v>4.5999999999999996</v>
      </c>
      <c r="G68" s="9">
        <v>4.9993522145218012</v>
      </c>
      <c r="H68" s="9">
        <v>4.9921440434450215</v>
      </c>
      <c r="I68" s="9">
        <v>4.875</v>
      </c>
      <c r="J68" s="9">
        <v>4.1882041719510017</v>
      </c>
      <c r="K68" s="9" t="s">
        <v>32</v>
      </c>
    </row>
    <row r="69" spans="1:11" x14ac:dyDescent="0.55000000000000004">
      <c r="A69" s="2" t="s">
        <v>63</v>
      </c>
      <c r="B69" s="9">
        <v>6.7894736842105265</v>
      </c>
      <c r="C69" s="9">
        <v>6.9855790909090905</v>
      </c>
      <c r="D69" s="9">
        <v>7.8861854119669141</v>
      </c>
      <c r="E69" s="9">
        <v>8</v>
      </c>
      <c r="F69" s="9">
        <v>8.8499289099526059</v>
      </c>
      <c r="G69" s="9">
        <v>8.6746554044958941</v>
      </c>
      <c r="H69" s="9">
        <v>9.8000000000000007</v>
      </c>
      <c r="I69" s="9">
        <v>10.200000000000001</v>
      </c>
      <c r="J69" s="9">
        <v>8.7999999999999989</v>
      </c>
      <c r="K69" s="9" t="s">
        <v>32</v>
      </c>
    </row>
    <row r="70" spans="1:11" x14ac:dyDescent="0.55000000000000004">
      <c r="A70" s="3" t="s">
        <v>127</v>
      </c>
      <c r="B70" s="9" t="s">
        <v>32</v>
      </c>
      <c r="C70" s="9" t="s">
        <v>32</v>
      </c>
      <c r="D70" s="9" t="s">
        <v>32</v>
      </c>
      <c r="E70" s="9" t="s">
        <v>32</v>
      </c>
      <c r="F70" s="9" t="s">
        <v>32</v>
      </c>
      <c r="G70" s="9" t="s">
        <v>32</v>
      </c>
      <c r="H70" s="9" t="s">
        <v>32</v>
      </c>
      <c r="I70" s="9" t="s">
        <v>32</v>
      </c>
      <c r="J70" s="9" t="s">
        <v>32</v>
      </c>
      <c r="K70" s="9" t="s">
        <v>32</v>
      </c>
    </row>
    <row r="71" spans="1:11" x14ac:dyDescent="0.55000000000000004">
      <c r="A71" s="3" t="s">
        <v>128</v>
      </c>
      <c r="B71" s="9">
        <v>7.1941067743003533</v>
      </c>
      <c r="C71" s="9">
        <v>7.7894736842105265</v>
      </c>
      <c r="D71" s="9">
        <v>9.1792763157894726</v>
      </c>
      <c r="E71" s="9">
        <v>9</v>
      </c>
      <c r="F71" s="9">
        <v>10.394736842105264</v>
      </c>
      <c r="G71" s="9">
        <v>10</v>
      </c>
      <c r="H71" s="9">
        <v>10.6</v>
      </c>
      <c r="I71" s="9">
        <v>12.103139013452914</v>
      </c>
      <c r="J71" s="9">
        <v>10.06928053203503</v>
      </c>
      <c r="K71" s="9" t="s">
        <v>32</v>
      </c>
    </row>
    <row r="72" spans="1:11" x14ac:dyDescent="0.55000000000000004">
      <c r="A72" s="3" t="s">
        <v>129</v>
      </c>
      <c r="B72" s="9">
        <v>4.08</v>
      </c>
      <c r="C72" s="9">
        <v>4.8</v>
      </c>
      <c r="D72" s="9">
        <v>5.8</v>
      </c>
      <c r="E72" s="9">
        <v>5.6963050308864078</v>
      </c>
      <c r="F72" s="9">
        <v>5.3998481561822125</v>
      </c>
      <c r="G72" s="9">
        <v>5.9363859649122812</v>
      </c>
      <c r="H72" s="9">
        <v>6.9407894736842106</v>
      </c>
      <c r="I72" s="9">
        <v>8.2631578947368425</v>
      </c>
      <c r="J72" s="9">
        <v>3.9912236842105262</v>
      </c>
      <c r="K72" s="9" t="s">
        <v>32</v>
      </c>
    </row>
    <row r="73" spans="1:11" x14ac:dyDescent="0.55000000000000004">
      <c r="A73" s="3" t="s">
        <v>130</v>
      </c>
      <c r="B73" s="9">
        <v>8.5</v>
      </c>
      <c r="C73" s="9">
        <v>12</v>
      </c>
      <c r="D73" s="9">
        <v>9.8346203947368416</v>
      </c>
      <c r="E73" s="9">
        <v>8.0759880952380954</v>
      </c>
      <c r="F73" s="9">
        <v>10.912611842105264</v>
      </c>
      <c r="G73" s="9">
        <v>12.142654761904762</v>
      </c>
      <c r="H73" s="9">
        <v>12.23</v>
      </c>
      <c r="I73" s="9">
        <v>10.907619047619047</v>
      </c>
      <c r="J73" s="9">
        <v>12.4</v>
      </c>
      <c r="K73" s="9" t="s">
        <v>32</v>
      </c>
    </row>
    <row r="74" spans="1:11" x14ac:dyDescent="0.55000000000000004">
      <c r="A74" s="3" t="s">
        <v>131</v>
      </c>
      <c r="B74" s="9">
        <v>7.1</v>
      </c>
      <c r="C74" s="9">
        <v>6.6650000000000009</v>
      </c>
      <c r="D74" s="9">
        <v>6.5263157894736841</v>
      </c>
      <c r="E74" s="9">
        <v>7.6</v>
      </c>
      <c r="F74" s="9">
        <v>8.0725921052631584</v>
      </c>
      <c r="G74" s="9">
        <v>9.6379630937098852</v>
      </c>
      <c r="H74" s="9">
        <v>13.402184210526316</v>
      </c>
      <c r="I74" s="9">
        <v>11.319252305665348</v>
      </c>
      <c r="J74" s="9">
        <v>7.0305588504207304</v>
      </c>
      <c r="K74" s="9" t="s">
        <v>32</v>
      </c>
    </row>
    <row r="75" spans="1:11" x14ac:dyDescent="0.55000000000000004">
      <c r="A75" s="3" t="s">
        <v>132</v>
      </c>
      <c r="B75" s="9">
        <v>5.0441176470588234</v>
      </c>
      <c r="C75" s="9">
        <v>4.7234886025768086</v>
      </c>
      <c r="D75" s="9">
        <v>4.9981677704194265</v>
      </c>
      <c r="E75" s="9">
        <v>6.3813377878561051</v>
      </c>
      <c r="F75" s="9">
        <v>7</v>
      </c>
      <c r="G75" s="9">
        <v>7</v>
      </c>
      <c r="H75" s="9">
        <v>7.6</v>
      </c>
      <c r="I75" s="9">
        <v>6.3415585495193447</v>
      </c>
      <c r="J75" s="9">
        <v>6.3972673502595763</v>
      </c>
      <c r="K75" s="9" t="s">
        <v>32</v>
      </c>
    </row>
    <row r="76" spans="1:11" x14ac:dyDescent="0.55000000000000004">
      <c r="A76" s="3" t="s">
        <v>133</v>
      </c>
      <c r="B76" s="9">
        <v>7.1498136569439747</v>
      </c>
      <c r="C76" s="9">
        <v>6.5448367954426416</v>
      </c>
      <c r="D76" s="9">
        <v>6.7894736842105265</v>
      </c>
      <c r="E76" s="9">
        <v>7.2210526315789467</v>
      </c>
      <c r="F76" s="9">
        <v>7.8405652992574097</v>
      </c>
      <c r="G76" s="9">
        <v>6.8</v>
      </c>
      <c r="H76" s="9">
        <v>8.4</v>
      </c>
      <c r="I76" s="9">
        <v>7.6199435559736601</v>
      </c>
      <c r="J76" s="9">
        <v>8.2137610823143277</v>
      </c>
      <c r="K76" s="9" t="s">
        <v>32</v>
      </c>
    </row>
    <row r="77" spans="1:11" x14ac:dyDescent="0.55000000000000004">
      <c r="A77" s="3" t="s">
        <v>134</v>
      </c>
      <c r="B77" s="9">
        <v>5.8</v>
      </c>
      <c r="C77" s="9">
        <v>5.2105263157894735</v>
      </c>
      <c r="D77" s="9">
        <v>6.8</v>
      </c>
      <c r="E77" s="9">
        <v>6.6</v>
      </c>
      <c r="F77" s="9">
        <v>7</v>
      </c>
      <c r="G77" s="9">
        <v>7</v>
      </c>
      <c r="H77" s="9">
        <v>8.223684210526315</v>
      </c>
      <c r="I77" s="9">
        <v>8.8000000000000007</v>
      </c>
      <c r="J77" s="9">
        <v>7.2</v>
      </c>
      <c r="K77" s="9" t="s">
        <v>32</v>
      </c>
    </row>
    <row r="78" spans="1:11" x14ac:dyDescent="0.55000000000000004">
      <c r="A78" s="3" t="s">
        <v>135</v>
      </c>
      <c r="B78" s="9">
        <v>8.8458250000000014</v>
      </c>
      <c r="C78" s="9">
        <v>7.9393092105263161</v>
      </c>
      <c r="D78" s="9">
        <v>10</v>
      </c>
      <c r="E78" s="9">
        <v>11.6</v>
      </c>
      <c r="F78" s="9">
        <v>11.857159442724459</v>
      </c>
      <c r="G78" s="9">
        <v>12.000420692256361</v>
      </c>
      <c r="H78" s="9">
        <v>11.6</v>
      </c>
      <c r="I78" s="9">
        <v>12</v>
      </c>
      <c r="J78" s="9">
        <v>11.6</v>
      </c>
      <c r="K78" s="9" t="s">
        <v>32</v>
      </c>
    </row>
    <row r="79" spans="1:11" x14ac:dyDescent="0.55000000000000004">
      <c r="A79" s="2" t="s">
        <v>64</v>
      </c>
      <c r="B79" s="9">
        <v>4.8314590643274853</v>
      </c>
      <c r="C79" s="9">
        <v>5.0647874999999996</v>
      </c>
      <c r="D79" s="9">
        <v>6.2</v>
      </c>
      <c r="E79" s="9">
        <v>6</v>
      </c>
      <c r="F79" s="9">
        <v>8.1999999999999993</v>
      </c>
      <c r="G79" s="9">
        <v>7.5466666666666669</v>
      </c>
      <c r="H79" s="9">
        <v>8</v>
      </c>
      <c r="I79" s="9">
        <v>6.6723684210526315</v>
      </c>
      <c r="J79" s="9">
        <v>4.6052631578947372</v>
      </c>
      <c r="K79" s="9" t="s">
        <v>32</v>
      </c>
    </row>
    <row r="80" spans="1:11" x14ac:dyDescent="0.55000000000000004">
      <c r="A80" s="3" t="s">
        <v>136</v>
      </c>
      <c r="B80" s="9" t="s">
        <v>32</v>
      </c>
      <c r="C80" s="9" t="s">
        <v>32</v>
      </c>
      <c r="D80" s="9" t="s">
        <v>32</v>
      </c>
      <c r="E80" s="9" t="s">
        <v>32</v>
      </c>
      <c r="F80" s="9" t="s">
        <v>32</v>
      </c>
      <c r="G80" s="9" t="s">
        <v>32</v>
      </c>
      <c r="H80" s="9" t="s">
        <v>32</v>
      </c>
      <c r="I80" s="9" t="s">
        <v>32</v>
      </c>
      <c r="J80" s="9" t="s">
        <v>32</v>
      </c>
      <c r="K80" s="9" t="s">
        <v>32</v>
      </c>
    </row>
    <row r="81" spans="1:11" x14ac:dyDescent="0.55000000000000004">
      <c r="A81" s="3" t="s">
        <v>137</v>
      </c>
      <c r="B81" s="9">
        <v>6.8486842105263159</v>
      </c>
      <c r="C81" s="9">
        <v>5</v>
      </c>
      <c r="D81" s="9">
        <v>8.5561686790996632</v>
      </c>
      <c r="E81" s="9">
        <v>6</v>
      </c>
      <c r="F81" s="9">
        <v>7.2</v>
      </c>
      <c r="G81" s="9">
        <v>7.0486486486486486</v>
      </c>
      <c r="H81" s="9">
        <v>9.06732894736842</v>
      </c>
      <c r="I81" s="9">
        <v>6.8438833333333342</v>
      </c>
      <c r="J81" s="9">
        <v>7.447138503188806</v>
      </c>
      <c r="K81" s="9" t="s">
        <v>32</v>
      </c>
    </row>
    <row r="82" spans="1:11" x14ac:dyDescent="0.55000000000000004">
      <c r="A82" s="3" t="s">
        <v>138</v>
      </c>
      <c r="B82" s="9">
        <v>4.0999999999999996</v>
      </c>
      <c r="C82" s="9">
        <v>4.8026315789473681</v>
      </c>
      <c r="D82" s="9">
        <v>5.2252124999999996</v>
      </c>
      <c r="E82" s="9">
        <v>5.8</v>
      </c>
      <c r="F82" s="9">
        <v>6.8</v>
      </c>
      <c r="G82" s="9">
        <v>6.2</v>
      </c>
      <c r="H82" s="9">
        <v>6</v>
      </c>
      <c r="I82" s="9">
        <v>4.7778308647873864</v>
      </c>
      <c r="J82" s="9">
        <v>2</v>
      </c>
      <c r="K82" s="9" t="s">
        <v>32</v>
      </c>
    </row>
    <row r="83" spans="1:11" x14ac:dyDescent="0.55000000000000004">
      <c r="A83" s="3" t="s">
        <v>139</v>
      </c>
      <c r="B83" s="9">
        <v>4.1048289473684214</v>
      </c>
      <c r="C83" s="9">
        <v>7</v>
      </c>
      <c r="D83" s="9">
        <v>6</v>
      </c>
      <c r="E83" s="9">
        <v>6.5</v>
      </c>
      <c r="F83" s="9">
        <v>5.8108108108108105</v>
      </c>
      <c r="G83" s="9">
        <v>5.0140568981971061</v>
      </c>
      <c r="H83" s="9">
        <v>8</v>
      </c>
      <c r="I83" s="9">
        <v>8.159210526315789</v>
      </c>
      <c r="J83" s="9">
        <v>6.0331466783904482</v>
      </c>
      <c r="K83" s="9" t="s">
        <v>32</v>
      </c>
    </row>
    <row r="84" spans="1:11" x14ac:dyDescent="0.55000000000000004">
      <c r="A84" s="3" t="s">
        <v>140</v>
      </c>
      <c r="B84" s="9" t="s">
        <v>32</v>
      </c>
      <c r="C84" s="9" t="s">
        <v>32</v>
      </c>
      <c r="D84" s="9" t="s">
        <v>32</v>
      </c>
      <c r="E84" s="9" t="s">
        <v>32</v>
      </c>
      <c r="F84" s="9" t="s">
        <v>32</v>
      </c>
      <c r="G84" s="9" t="s">
        <v>32</v>
      </c>
      <c r="H84" s="9">
        <v>12</v>
      </c>
      <c r="I84" s="9" t="s">
        <v>32</v>
      </c>
      <c r="J84" s="9" t="s">
        <v>32</v>
      </c>
      <c r="K84" s="9" t="s">
        <v>32</v>
      </c>
    </row>
    <row r="85" spans="1:11" x14ac:dyDescent="0.55000000000000004">
      <c r="A85" s="3" t="s">
        <v>141</v>
      </c>
      <c r="B85" s="9">
        <v>4.5941176470588232</v>
      </c>
      <c r="C85" s="9">
        <v>5.0647874999999996</v>
      </c>
      <c r="D85" s="9">
        <v>5.9</v>
      </c>
      <c r="E85" s="9">
        <v>4.95</v>
      </c>
      <c r="F85" s="9">
        <v>9.25</v>
      </c>
      <c r="G85" s="9">
        <v>7.5692105263157901</v>
      </c>
      <c r="H85" s="9">
        <v>9.2000000000000011</v>
      </c>
      <c r="I85" s="9">
        <v>6.4074605263157896</v>
      </c>
      <c r="J85" s="9">
        <v>9.4</v>
      </c>
      <c r="K85" s="9" t="s">
        <v>32</v>
      </c>
    </row>
    <row r="86" spans="1:11" x14ac:dyDescent="0.55000000000000004">
      <c r="A86" s="3" t="s">
        <v>142</v>
      </c>
      <c r="B86" s="9">
        <v>7.9741625000000003</v>
      </c>
      <c r="C86" s="9">
        <v>9.2631578947368425</v>
      </c>
      <c r="D86" s="9">
        <v>7.6052631578947372</v>
      </c>
      <c r="E86" s="9">
        <v>11.485263157894737</v>
      </c>
      <c r="F86" s="9">
        <v>14.302631578947368</v>
      </c>
      <c r="G86" s="9">
        <v>14.076903629811316</v>
      </c>
      <c r="H86" s="9">
        <v>8.7505195044322264</v>
      </c>
      <c r="I86" s="9">
        <v>23.998105687606113</v>
      </c>
      <c r="J86" s="9">
        <v>26.6</v>
      </c>
      <c r="K86" s="9" t="s">
        <v>32</v>
      </c>
    </row>
    <row r="87" spans="1:11" x14ac:dyDescent="0.55000000000000004">
      <c r="A87" s="3" t="s">
        <v>143</v>
      </c>
      <c r="B87" s="9">
        <v>3.7045454545454546</v>
      </c>
      <c r="C87" s="9">
        <v>3.701992337164751</v>
      </c>
      <c r="D87" s="9">
        <v>8.8723684210526308</v>
      </c>
      <c r="E87" s="9">
        <v>10.789473684210526</v>
      </c>
      <c r="F87" s="9">
        <v>12.4</v>
      </c>
      <c r="G87" s="9">
        <v>12.338194444444444</v>
      </c>
      <c r="H87" s="9">
        <v>10.359774436090225</v>
      </c>
      <c r="I87" s="9">
        <v>11.295037037037037</v>
      </c>
      <c r="J87" s="9">
        <v>4.3568026315789474</v>
      </c>
      <c r="K87" s="9" t="s">
        <v>32</v>
      </c>
    </row>
    <row r="88" spans="1:11" x14ac:dyDescent="0.55000000000000004">
      <c r="A88" s="2" t="s">
        <v>65</v>
      </c>
      <c r="B88" s="9">
        <v>7.2960000000000003</v>
      </c>
      <c r="C88" s="9">
        <v>7.4</v>
      </c>
      <c r="D88" s="9">
        <v>7.7899210526315787</v>
      </c>
      <c r="E88" s="9">
        <v>10.397368421052633</v>
      </c>
      <c r="F88" s="9">
        <v>9.7855931650688053</v>
      </c>
      <c r="G88" s="9">
        <v>10</v>
      </c>
      <c r="H88" s="9">
        <v>12.799999999999999</v>
      </c>
      <c r="I88" s="9">
        <v>15.200000000000001</v>
      </c>
      <c r="J88" s="9">
        <v>15.200000000000001</v>
      </c>
      <c r="K88" s="9" t="s">
        <v>32</v>
      </c>
    </row>
    <row r="89" spans="1:11" x14ac:dyDescent="0.55000000000000004">
      <c r="A89" s="3" t="s">
        <v>144</v>
      </c>
      <c r="B89" s="9" t="s">
        <v>32</v>
      </c>
      <c r="C89" s="9" t="s">
        <v>32</v>
      </c>
      <c r="D89" s="9" t="s">
        <v>32</v>
      </c>
      <c r="E89" s="9" t="s">
        <v>32</v>
      </c>
      <c r="F89" s="9" t="s">
        <v>32</v>
      </c>
      <c r="G89" s="9" t="s">
        <v>32</v>
      </c>
      <c r="H89" s="9" t="s">
        <v>32</v>
      </c>
      <c r="I89" s="9" t="s">
        <v>32</v>
      </c>
      <c r="J89" s="9" t="s">
        <v>32</v>
      </c>
      <c r="K89" s="9" t="s">
        <v>32</v>
      </c>
    </row>
    <row r="90" spans="1:11" x14ac:dyDescent="0.55000000000000004">
      <c r="A90" s="3" t="s">
        <v>145</v>
      </c>
      <c r="B90" s="9">
        <v>6.3999999999999995</v>
      </c>
      <c r="C90" s="9">
        <v>7.9366749999999993</v>
      </c>
      <c r="D90" s="9">
        <v>6.8</v>
      </c>
      <c r="E90" s="9">
        <v>9.6052631578947363</v>
      </c>
      <c r="F90" s="9">
        <v>8.2105263157894743</v>
      </c>
      <c r="G90" s="9">
        <v>9.0060929956367968</v>
      </c>
      <c r="H90" s="9">
        <v>11.223330954504906</v>
      </c>
      <c r="I90" s="9">
        <v>10.99118165811959</v>
      </c>
      <c r="J90" s="9">
        <v>12.95</v>
      </c>
      <c r="K90" s="9" t="s">
        <v>32</v>
      </c>
    </row>
    <row r="91" spans="1:11" x14ac:dyDescent="0.55000000000000004">
      <c r="A91" s="3" t="s">
        <v>146</v>
      </c>
      <c r="B91" s="9">
        <v>7.1769230769230763</v>
      </c>
      <c r="C91" s="9">
        <v>7.5</v>
      </c>
      <c r="D91" s="9">
        <v>8.3928571428571423</v>
      </c>
      <c r="E91" s="9">
        <v>10.159259259259258</v>
      </c>
      <c r="F91" s="9">
        <v>10.791447368421052</v>
      </c>
      <c r="G91" s="9">
        <v>11.974240542358848</v>
      </c>
      <c r="H91" s="9">
        <v>13.210526315789474</v>
      </c>
      <c r="I91" s="9">
        <v>13.962723684210527</v>
      </c>
      <c r="J91" s="9">
        <v>15.018518518518519</v>
      </c>
      <c r="K91" s="9" t="s">
        <v>32</v>
      </c>
    </row>
    <row r="92" spans="1:11" x14ac:dyDescent="0.55000000000000004">
      <c r="A92" s="3" t="s">
        <v>147</v>
      </c>
      <c r="B92" s="9">
        <v>8.8224137931034488</v>
      </c>
      <c r="C92" s="9">
        <v>6.2</v>
      </c>
      <c r="D92" s="9">
        <v>10.498779513888888</v>
      </c>
      <c r="E92" s="9">
        <v>12.833333333333334</v>
      </c>
      <c r="F92" s="9">
        <v>14.368421052631579</v>
      </c>
      <c r="G92" s="9">
        <v>9.3947368421052637</v>
      </c>
      <c r="H92" s="9">
        <v>15.501964705882353</v>
      </c>
      <c r="I92" s="9">
        <v>20.805230972409635</v>
      </c>
      <c r="J92" s="9">
        <v>22.69736842105263</v>
      </c>
      <c r="K92" s="9" t="s">
        <v>32</v>
      </c>
    </row>
    <row r="93" spans="1:11" x14ac:dyDescent="0.55000000000000004">
      <c r="A93" s="2" t="s">
        <v>66</v>
      </c>
      <c r="B93" s="9">
        <v>6</v>
      </c>
      <c r="C93" s="9">
        <v>5.6</v>
      </c>
      <c r="D93" s="9">
        <v>7</v>
      </c>
      <c r="E93" s="9">
        <v>7.2887218045112778</v>
      </c>
      <c r="F93" s="9">
        <v>7</v>
      </c>
      <c r="G93" s="9">
        <v>8.2386254926721012</v>
      </c>
      <c r="H93" s="9">
        <v>8.6</v>
      </c>
      <c r="I93" s="9">
        <v>8.6000709219858162</v>
      </c>
      <c r="J93" s="9">
        <v>8.2641546880198895</v>
      </c>
      <c r="K93" s="9" t="s">
        <v>32</v>
      </c>
    </row>
    <row r="94" spans="1:11" x14ac:dyDescent="0.55000000000000004">
      <c r="A94" s="3" t="s">
        <v>148</v>
      </c>
      <c r="B94" s="9" t="s">
        <v>32</v>
      </c>
      <c r="C94" s="9" t="s">
        <v>32</v>
      </c>
      <c r="D94" s="9" t="s">
        <v>32</v>
      </c>
      <c r="E94" s="9" t="s">
        <v>32</v>
      </c>
      <c r="F94" s="9" t="s">
        <v>32</v>
      </c>
      <c r="G94" s="9" t="s">
        <v>32</v>
      </c>
      <c r="H94" s="9" t="s">
        <v>32</v>
      </c>
      <c r="I94" s="9" t="s">
        <v>32</v>
      </c>
      <c r="J94" s="9" t="s">
        <v>32</v>
      </c>
      <c r="K94" s="9" t="s">
        <v>32</v>
      </c>
    </row>
    <row r="95" spans="1:11" x14ac:dyDescent="0.55000000000000004">
      <c r="A95" s="3" t="s">
        <v>149</v>
      </c>
      <c r="B95" s="9">
        <v>5.6</v>
      </c>
      <c r="C95" s="9">
        <v>4.6321716008771929</v>
      </c>
      <c r="D95" s="9">
        <v>6.1999999999999993</v>
      </c>
      <c r="E95" s="9">
        <v>6.6132450331125829</v>
      </c>
      <c r="F95" s="9">
        <v>6.7599807445442881</v>
      </c>
      <c r="G95" s="9">
        <v>7</v>
      </c>
      <c r="H95" s="9">
        <v>6.9998386464744247</v>
      </c>
      <c r="I95" s="9">
        <v>8.5755496390634871</v>
      </c>
      <c r="J95" s="9">
        <v>8.1311927443289136</v>
      </c>
      <c r="K95" s="9" t="s">
        <v>32</v>
      </c>
    </row>
    <row r="96" spans="1:11" x14ac:dyDescent="0.55000000000000004">
      <c r="A96" s="3" t="s">
        <v>150</v>
      </c>
      <c r="B96" s="9">
        <v>6.5441176470588234</v>
      </c>
      <c r="C96" s="9">
        <v>7.3999999999999995</v>
      </c>
      <c r="D96" s="9">
        <v>8</v>
      </c>
      <c r="E96" s="9">
        <v>8.3947368421052637</v>
      </c>
      <c r="F96" s="9">
        <v>8.073138888888888</v>
      </c>
      <c r="G96" s="9">
        <v>10.210526315789474</v>
      </c>
      <c r="H96" s="9">
        <v>10.855392156862745</v>
      </c>
      <c r="I96" s="9">
        <v>9.1000000000000014</v>
      </c>
      <c r="J96" s="9">
        <v>8.4112023941023928</v>
      </c>
      <c r="K96" s="9" t="s">
        <v>32</v>
      </c>
    </row>
    <row r="97" spans="1:11" x14ac:dyDescent="0.55000000000000004">
      <c r="A97" s="2" t="s">
        <v>67</v>
      </c>
      <c r="B97" s="9">
        <v>7.6407894736842099</v>
      </c>
      <c r="C97" s="9">
        <v>6.3947368421052628</v>
      </c>
      <c r="D97" s="9">
        <v>6.3999999999999995</v>
      </c>
      <c r="E97" s="9">
        <v>7.4</v>
      </c>
      <c r="F97" s="9">
        <v>7.8</v>
      </c>
      <c r="G97" s="9">
        <v>7.3904761904761909</v>
      </c>
      <c r="H97" s="9">
        <v>8.0663712639390788</v>
      </c>
      <c r="I97" s="9">
        <v>8</v>
      </c>
      <c r="J97" s="9">
        <v>7.6632048872180452</v>
      </c>
      <c r="K97" s="9" t="s">
        <v>32</v>
      </c>
    </row>
    <row r="98" spans="1:11" x14ac:dyDescent="0.55000000000000004">
      <c r="A98" s="3" t="s">
        <v>151</v>
      </c>
      <c r="B98" s="9" t="s">
        <v>32</v>
      </c>
      <c r="C98" s="9" t="s">
        <v>32</v>
      </c>
      <c r="D98" s="9" t="s">
        <v>32</v>
      </c>
      <c r="E98" s="9" t="s">
        <v>32</v>
      </c>
      <c r="F98" s="9" t="s">
        <v>32</v>
      </c>
      <c r="G98" s="9" t="s">
        <v>32</v>
      </c>
      <c r="H98" s="9" t="s">
        <v>32</v>
      </c>
      <c r="I98" s="9" t="s">
        <v>32</v>
      </c>
      <c r="J98" s="9" t="s">
        <v>32</v>
      </c>
      <c r="K98" s="9" t="s">
        <v>32</v>
      </c>
    </row>
    <row r="99" spans="1:11" x14ac:dyDescent="0.55000000000000004">
      <c r="A99" s="3" t="s">
        <v>152</v>
      </c>
      <c r="B99" s="9">
        <v>7.6000000000000005</v>
      </c>
      <c r="C99" s="9">
        <v>6.3947368421052628</v>
      </c>
      <c r="D99" s="9">
        <v>6.3999999999999995</v>
      </c>
      <c r="E99" s="9">
        <v>7.2</v>
      </c>
      <c r="F99" s="9">
        <v>7.5955565789473685</v>
      </c>
      <c r="G99" s="9">
        <v>7.2</v>
      </c>
      <c r="H99" s="9">
        <v>7.9816521739130444</v>
      </c>
      <c r="I99" s="9">
        <v>7.7789793547233899</v>
      </c>
      <c r="J99" s="9">
        <v>7.2427631578947373</v>
      </c>
      <c r="K99" s="9" t="s">
        <v>32</v>
      </c>
    </row>
    <row r="100" spans="1:11" x14ac:dyDescent="0.55000000000000004">
      <c r="A100" s="3" t="s">
        <v>153</v>
      </c>
      <c r="B100" s="9">
        <v>8</v>
      </c>
      <c r="C100" s="9">
        <v>6.1960526315789473</v>
      </c>
      <c r="D100" s="9">
        <v>6.7724904723611061</v>
      </c>
      <c r="E100" s="9">
        <v>9.4085526315789458</v>
      </c>
      <c r="F100" s="9">
        <v>12.177925</v>
      </c>
      <c r="G100" s="9">
        <v>8.6052631578947363</v>
      </c>
      <c r="H100" s="9">
        <v>12.5</v>
      </c>
      <c r="I100" s="9">
        <v>9.5455590949384934</v>
      </c>
      <c r="J100" s="9">
        <v>12.305921052631579</v>
      </c>
      <c r="K100" s="9" t="s">
        <v>32</v>
      </c>
    </row>
    <row r="101" spans="1:11" x14ac:dyDescent="0.55000000000000004">
      <c r="A101" s="2" t="s">
        <v>68</v>
      </c>
      <c r="B101" s="9">
        <v>5.2158385093167698</v>
      </c>
      <c r="C101" s="9">
        <v>5.6</v>
      </c>
      <c r="D101" s="9">
        <v>6.3999999999999995</v>
      </c>
      <c r="E101" s="9">
        <v>6.5999453551912568</v>
      </c>
      <c r="F101" s="9">
        <v>7.3582463782798095</v>
      </c>
      <c r="G101" s="9">
        <v>7.3026315789473681</v>
      </c>
      <c r="H101" s="9">
        <v>7.8523893230695592</v>
      </c>
      <c r="I101" s="9">
        <v>8</v>
      </c>
      <c r="J101" s="9">
        <v>8</v>
      </c>
      <c r="K101" s="9" t="s">
        <v>32</v>
      </c>
    </row>
    <row r="102" spans="1:11" x14ac:dyDescent="0.55000000000000004">
      <c r="A102" s="3" t="s">
        <v>154</v>
      </c>
      <c r="B102" s="9" t="s">
        <v>32</v>
      </c>
      <c r="C102" s="9" t="s">
        <v>32</v>
      </c>
      <c r="D102" s="9" t="s">
        <v>32</v>
      </c>
      <c r="E102" s="9" t="s">
        <v>32</v>
      </c>
      <c r="F102" s="9" t="s">
        <v>32</v>
      </c>
      <c r="G102" s="9" t="s">
        <v>32</v>
      </c>
      <c r="H102" s="9" t="s">
        <v>32</v>
      </c>
      <c r="I102" s="9" t="s">
        <v>32</v>
      </c>
      <c r="J102" s="9" t="s">
        <v>32</v>
      </c>
      <c r="K102" s="9" t="s">
        <v>32</v>
      </c>
    </row>
    <row r="103" spans="1:11" x14ac:dyDescent="0.55000000000000004">
      <c r="A103" s="3" t="s">
        <v>155</v>
      </c>
      <c r="B103" s="9">
        <v>4.5999999999999996</v>
      </c>
      <c r="C103" s="9">
        <v>4.8</v>
      </c>
      <c r="D103" s="9">
        <v>5.5615318134929588</v>
      </c>
      <c r="E103" s="9">
        <v>5.6000000000000005</v>
      </c>
      <c r="F103" s="9">
        <v>6.3999999999999995</v>
      </c>
      <c r="G103" s="9">
        <v>6.8</v>
      </c>
      <c r="H103" s="9">
        <v>7.2</v>
      </c>
      <c r="I103" s="9">
        <v>6.852631578947368</v>
      </c>
      <c r="J103" s="9">
        <v>6.6000000000000005</v>
      </c>
      <c r="K103" s="9" t="s">
        <v>32</v>
      </c>
    </row>
    <row r="104" spans="1:11" x14ac:dyDescent="0.55000000000000004">
      <c r="A104" s="3" t="s">
        <v>156</v>
      </c>
      <c r="B104" s="9">
        <v>6</v>
      </c>
      <c r="C104" s="9">
        <v>6.7649291497975703</v>
      </c>
      <c r="D104" s="9">
        <v>7.3</v>
      </c>
      <c r="E104" s="9">
        <v>7.95085</v>
      </c>
      <c r="F104" s="9">
        <v>8.9999299621795767</v>
      </c>
      <c r="G104" s="9">
        <v>8</v>
      </c>
      <c r="H104" s="9">
        <v>8.6</v>
      </c>
      <c r="I104" s="9">
        <v>9</v>
      </c>
      <c r="J104" s="9">
        <v>9.6</v>
      </c>
      <c r="K104" s="9" t="s">
        <v>32</v>
      </c>
    </row>
    <row r="105" spans="1:11" x14ac:dyDescent="0.55000000000000004">
      <c r="A105" s="2" t="s">
        <v>69</v>
      </c>
      <c r="B105" s="9">
        <v>6</v>
      </c>
      <c r="C105" s="9">
        <v>6.6026315789473689</v>
      </c>
      <c r="D105" s="9">
        <v>6.6902585034013606</v>
      </c>
      <c r="E105" s="9">
        <v>7.1575187969924814</v>
      </c>
      <c r="F105" s="9">
        <v>7.6069794050343251</v>
      </c>
      <c r="G105" s="9">
        <v>8.7390394736842101</v>
      </c>
      <c r="H105" s="9">
        <v>9</v>
      </c>
      <c r="I105" s="9">
        <v>10.678947368421053</v>
      </c>
      <c r="J105" s="9">
        <v>7.3999999999999995</v>
      </c>
      <c r="K105" s="9" t="s">
        <v>32</v>
      </c>
    </row>
    <row r="106" spans="1:11" x14ac:dyDescent="0.55000000000000004">
      <c r="A106" s="3" t="s">
        <v>157</v>
      </c>
      <c r="B106" s="9" t="s">
        <v>32</v>
      </c>
      <c r="C106" s="9" t="s">
        <v>32</v>
      </c>
      <c r="D106" s="9" t="s">
        <v>32</v>
      </c>
      <c r="E106" s="9" t="s">
        <v>32</v>
      </c>
      <c r="F106" s="9" t="s">
        <v>32</v>
      </c>
      <c r="G106" s="9" t="s">
        <v>32</v>
      </c>
      <c r="H106" s="9">
        <v>3.1578947368421053</v>
      </c>
      <c r="I106" s="9" t="s">
        <v>32</v>
      </c>
      <c r="J106" s="9" t="s">
        <v>32</v>
      </c>
      <c r="K106" s="9" t="s">
        <v>32</v>
      </c>
    </row>
    <row r="107" spans="1:11" x14ac:dyDescent="0.55000000000000004">
      <c r="A107" s="3" t="s">
        <v>158</v>
      </c>
      <c r="B107" s="9">
        <v>5.4</v>
      </c>
      <c r="C107" s="9">
        <v>5.5333333333333332</v>
      </c>
      <c r="D107" s="9">
        <v>5</v>
      </c>
      <c r="E107" s="9">
        <v>5.5997763157894731</v>
      </c>
      <c r="F107" s="9">
        <v>5.6000000000000005</v>
      </c>
      <c r="G107" s="9">
        <v>6</v>
      </c>
      <c r="H107" s="9">
        <v>6.1794565517241384</v>
      </c>
      <c r="I107" s="9">
        <v>7.3999999999999995</v>
      </c>
      <c r="J107" s="9">
        <v>6.9868421052631575</v>
      </c>
      <c r="K107" s="9" t="s">
        <v>32</v>
      </c>
    </row>
    <row r="108" spans="1:11" x14ac:dyDescent="0.55000000000000004">
      <c r="A108" s="3" t="s">
        <v>159</v>
      </c>
      <c r="B108" s="9">
        <v>8.5377733333333339</v>
      </c>
      <c r="C108" s="9">
        <v>10.791457435897435</v>
      </c>
      <c r="D108" s="9">
        <v>9.2874999999999996</v>
      </c>
      <c r="E108" s="9">
        <v>9.5295466666666684</v>
      </c>
      <c r="F108" s="9">
        <v>9.386213333333334</v>
      </c>
      <c r="G108" s="9">
        <v>10.443688888888889</v>
      </c>
      <c r="H108" s="9">
        <v>14.979546666666666</v>
      </c>
      <c r="I108" s="9">
        <v>15.018213333333334</v>
      </c>
      <c r="J108" s="9">
        <v>17.926666666666666</v>
      </c>
      <c r="K108" s="9" t="s">
        <v>32</v>
      </c>
    </row>
    <row r="109" spans="1:11" x14ac:dyDescent="0.55000000000000004">
      <c r="A109" s="3" t="s">
        <v>160</v>
      </c>
      <c r="B109" s="9">
        <v>6.166666666666667</v>
      </c>
      <c r="C109" s="9">
        <v>7.8000000000000007</v>
      </c>
      <c r="D109" s="9">
        <v>8.2624999999999993</v>
      </c>
      <c r="E109" s="9">
        <v>8.4</v>
      </c>
      <c r="F109" s="9">
        <v>9</v>
      </c>
      <c r="G109" s="9">
        <v>10.333333333333334</v>
      </c>
      <c r="H109" s="9">
        <v>11</v>
      </c>
      <c r="I109" s="9">
        <v>13</v>
      </c>
      <c r="J109" s="9">
        <v>7.6000000000000005</v>
      </c>
      <c r="K109" s="9" t="s">
        <v>32</v>
      </c>
    </row>
    <row r="110" spans="1:11" x14ac:dyDescent="0.55000000000000004">
      <c r="A110" s="2" t="s">
        <v>70</v>
      </c>
      <c r="B110" s="9">
        <v>4.7894736842105265</v>
      </c>
      <c r="C110" s="9">
        <v>4.9644153846153847</v>
      </c>
      <c r="D110" s="9">
        <v>5.0276190476190479</v>
      </c>
      <c r="E110" s="9">
        <v>5.6533333333333333</v>
      </c>
      <c r="F110" s="9">
        <v>6.2</v>
      </c>
      <c r="G110" s="9">
        <v>6.6052631578947372</v>
      </c>
      <c r="H110" s="9">
        <v>6.551980482204363</v>
      </c>
      <c r="I110" s="9">
        <v>7.4768421052631577</v>
      </c>
      <c r="J110" s="9">
        <v>5.2</v>
      </c>
      <c r="K110" s="9" t="s">
        <v>32</v>
      </c>
    </row>
    <row r="111" spans="1:11" x14ac:dyDescent="0.55000000000000004">
      <c r="A111" s="3" t="s">
        <v>161</v>
      </c>
      <c r="B111" s="9" t="s">
        <v>32</v>
      </c>
      <c r="C111" s="9" t="s">
        <v>32</v>
      </c>
      <c r="D111" s="9" t="s">
        <v>32</v>
      </c>
      <c r="E111" s="9" t="s">
        <v>32</v>
      </c>
      <c r="F111" s="9" t="s">
        <v>32</v>
      </c>
      <c r="G111" s="9" t="s">
        <v>32</v>
      </c>
      <c r="H111" s="9" t="s">
        <v>32</v>
      </c>
      <c r="I111" s="9" t="s">
        <v>32</v>
      </c>
      <c r="J111" s="9" t="s">
        <v>32</v>
      </c>
      <c r="K111" s="9" t="s">
        <v>32</v>
      </c>
    </row>
    <row r="112" spans="1:11" x14ac:dyDescent="0.55000000000000004">
      <c r="A112" s="3" t="s">
        <v>162</v>
      </c>
      <c r="B112" s="9">
        <v>4.8</v>
      </c>
      <c r="C112" s="9">
        <v>5</v>
      </c>
      <c r="D112" s="9">
        <v>5</v>
      </c>
      <c r="E112" s="9">
        <v>5.4</v>
      </c>
      <c r="F112" s="9">
        <v>6</v>
      </c>
      <c r="G112" s="9">
        <v>6.5</v>
      </c>
      <c r="H112" s="9">
        <v>6.200063436682262</v>
      </c>
      <c r="I112" s="9">
        <v>7.2</v>
      </c>
      <c r="J112" s="9">
        <v>4.8</v>
      </c>
      <c r="K112" s="9" t="s">
        <v>32</v>
      </c>
    </row>
    <row r="113" spans="1:11" x14ac:dyDescent="0.55000000000000004">
      <c r="A113" s="3" t="s">
        <v>163</v>
      </c>
      <c r="B113" s="9">
        <v>4</v>
      </c>
      <c r="C113" s="9">
        <v>4.0416666666666661</v>
      </c>
      <c r="D113" s="9">
        <v>5</v>
      </c>
      <c r="E113" s="9">
        <v>6.3999999999999995</v>
      </c>
      <c r="F113" s="9">
        <v>6.8000000000000007</v>
      </c>
      <c r="G113" s="9">
        <v>7.0486111111111107</v>
      </c>
      <c r="H113" s="9">
        <v>7.7947368421052632</v>
      </c>
      <c r="I113" s="9">
        <v>9</v>
      </c>
      <c r="J113" s="9">
        <v>8.8285714285714292</v>
      </c>
      <c r="K113" s="9" t="s">
        <v>32</v>
      </c>
    </row>
    <row r="114" spans="1:11" x14ac:dyDescent="0.55000000000000004">
      <c r="A114" s="3" t="s">
        <v>164</v>
      </c>
      <c r="B114" s="9">
        <v>6.3935483870967733</v>
      </c>
      <c r="C114" s="9">
        <v>6</v>
      </c>
      <c r="D114" s="9">
        <v>8.1999999999999993</v>
      </c>
      <c r="E114" s="9">
        <v>7.375</v>
      </c>
      <c r="F114" s="9">
        <v>8.6319475502183813</v>
      </c>
      <c r="G114" s="9">
        <v>8.6091658305360159</v>
      </c>
      <c r="H114" s="9">
        <v>8.8000000000000007</v>
      </c>
      <c r="I114" s="9">
        <v>11</v>
      </c>
      <c r="J114" s="9">
        <v>10.999375858194982</v>
      </c>
      <c r="K114" s="9" t="s">
        <v>32</v>
      </c>
    </row>
    <row r="115" spans="1:11" x14ac:dyDescent="0.55000000000000004">
      <c r="A115" s="2" t="s">
        <v>71</v>
      </c>
      <c r="B115" s="9">
        <v>5.4004620462046198</v>
      </c>
      <c r="C115" s="9">
        <v>5.6</v>
      </c>
      <c r="D115" s="9">
        <v>6.1428571428571432</v>
      </c>
      <c r="E115" s="9">
        <v>6.2548289473684209</v>
      </c>
      <c r="F115" s="9">
        <v>6.8776285714285716</v>
      </c>
      <c r="G115" s="9">
        <v>7.1776285714285715</v>
      </c>
      <c r="H115" s="9">
        <v>7.333333333333333</v>
      </c>
      <c r="I115" s="9">
        <v>8.1077368693280665</v>
      </c>
      <c r="J115" s="9">
        <v>7.2182662368328367</v>
      </c>
      <c r="K115" s="9" t="s">
        <v>32</v>
      </c>
    </row>
    <row r="116" spans="1:11" x14ac:dyDescent="0.55000000000000004">
      <c r="A116" s="3" t="s">
        <v>165</v>
      </c>
      <c r="B116" s="9" t="s">
        <v>32</v>
      </c>
      <c r="C116" s="9" t="s">
        <v>32</v>
      </c>
      <c r="D116" s="9" t="s">
        <v>32</v>
      </c>
      <c r="E116" s="9" t="s">
        <v>32</v>
      </c>
      <c r="F116" s="9" t="s">
        <v>32</v>
      </c>
      <c r="G116" s="9" t="s">
        <v>32</v>
      </c>
      <c r="H116" s="9" t="s">
        <v>32</v>
      </c>
      <c r="I116" s="9" t="s">
        <v>32</v>
      </c>
      <c r="J116" s="9" t="s">
        <v>32</v>
      </c>
      <c r="K116" s="9" t="s">
        <v>32</v>
      </c>
    </row>
    <row r="117" spans="1:11" x14ac:dyDescent="0.55000000000000004">
      <c r="A117" s="3" t="s">
        <v>166</v>
      </c>
      <c r="B117" s="9">
        <v>6</v>
      </c>
      <c r="C117" s="9">
        <v>6</v>
      </c>
      <c r="D117" s="9">
        <v>6.1749999999999998</v>
      </c>
      <c r="E117" s="9">
        <v>6.310526315789474</v>
      </c>
      <c r="F117" s="9">
        <v>6.9573379945461227</v>
      </c>
      <c r="G117" s="9">
        <v>7</v>
      </c>
      <c r="H117" s="9">
        <v>7.6000000000000005</v>
      </c>
      <c r="I117" s="9">
        <v>8.4</v>
      </c>
      <c r="J117" s="9">
        <v>7.6703020833333335</v>
      </c>
      <c r="K117" s="9" t="s">
        <v>32</v>
      </c>
    </row>
    <row r="118" spans="1:11" x14ac:dyDescent="0.55000000000000004">
      <c r="A118" s="3" t="s">
        <v>167</v>
      </c>
      <c r="B118" s="9">
        <v>4.8</v>
      </c>
      <c r="C118" s="9">
        <v>5.8</v>
      </c>
      <c r="D118" s="9">
        <v>7.1157894736842096</v>
      </c>
      <c r="E118" s="9">
        <v>7.0722972972972968</v>
      </c>
      <c r="F118" s="9">
        <v>8.2276315789473689</v>
      </c>
      <c r="G118" s="9">
        <v>9.4114606963211358</v>
      </c>
      <c r="H118" s="9">
        <v>9.2121217105263149</v>
      </c>
      <c r="I118" s="9">
        <v>9.2657894736842117</v>
      </c>
      <c r="J118" s="9">
        <v>8.75</v>
      </c>
      <c r="K118" s="9" t="s">
        <v>32</v>
      </c>
    </row>
    <row r="119" spans="1:11" x14ac:dyDescent="0.55000000000000004">
      <c r="A119" s="3" t="s">
        <v>168</v>
      </c>
      <c r="B119" s="9">
        <v>4.9906912442396312</v>
      </c>
      <c r="C119" s="9">
        <v>5</v>
      </c>
      <c r="D119" s="9">
        <v>5.6</v>
      </c>
      <c r="E119" s="9">
        <v>5.9729761904761904</v>
      </c>
      <c r="F119" s="9">
        <v>6.4000301679348377</v>
      </c>
      <c r="G119" s="9">
        <v>6.8940175438596487</v>
      </c>
      <c r="H119" s="9">
        <v>6.3999999999999995</v>
      </c>
      <c r="I119" s="9">
        <v>7</v>
      </c>
      <c r="J119" s="9">
        <v>5.8864965023587619</v>
      </c>
      <c r="K119" s="9" t="s">
        <v>32</v>
      </c>
    </row>
    <row r="120" spans="1:11" x14ac:dyDescent="0.55000000000000004">
      <c r="A120" s="3" t="s">
        <v>169</v>
      </c>
      <c r="B120" s="9">
        <v>6</v>
      </c>
      <c r="C120" s="9">
        <v>5.5263157894736841</v>
      </c>
      <c r="D120" s="9">
        <v>6.2171428571428571</v>
      </c>
      <c r="E120" s="9">
        <v>6.5259189473684209</v>
      </c>
      <c r="F120" s="9">
        <v>7</v>
      </c>
      <c r="G120" s="9">
        <v>7.0970068027210882</v>
      </c>
      <c r="H120" s="9">
        <v>7.6</v>
      </c>
      <c r="I120" s="9">
        <v>8.7376302419354843</v>
      </c>
      <c r="J120" s="9">
        <v>8</v>
      </c>
      <c r="K120" s="9" t="s">
        <v>32</v>
      </c>
    </row>
    <row r="121" spans="1:11" x14ac:dyDescent="0.55000000000000004">
      <c r="A121" s="2" t="s">
        <v>72</v>
      </c>
      <c r="B121" s="9">
        <v>5.6500871404399327</v>
      </c>
      <c r="C121" s="9">
        <v>6</v>
      </c>
      <c r="D121" s="9">
        <v>6.2105263157894735</v>
      </c>
      <c r="E121" s="9">
        <v>7.2456052631578958</v>
      </c>
      <c r="F121" s="9">
        <v>7.2</v>
      </c>
      <c r="G121" s="9">
        <v>7.2042674418604644</v>
      </c>
      <c r="H121" s="9">
        <v>8.2005190932435035</v>
      </c>
      <c r="I121" s="9">
        <v>7.8</v>
      </c>
      <c r="J121" s="9">
        <v>6</v>
      </c>
      <c r="K121" s="9" t="s">
        <v>32</v>
      </c>
    </row>
    <row r="122" spans="1:11" x14ac:dyDescent="0.55000000000000004">
      <c r="A122" s="3" t="s">
        <v>170</v>
      </c>
      <c r="B122" s="9" t="s">
        <v>32</v>
      </c>
      <c r="C122" s="9" t="s">
        <v>32</v>
      </c>
      <c r="D122" s="9" t="s">
        <v>32</v>
      </c>
      <c r="E122" s="9" t="s">
        <v>32</v>
      </c>
      <c r="F122" s="9" t="s">
        <v>32</v>
      </c>
      <c r="G122" s="9" t="s">
        <v>32</v>
      </c>
      <c r="H122" s="9" t="s">
        <v>32</v>
      </c>
      <c r="I122" s="9" t="s">
        <v>32</v>
      </c>
      <c r="J122" s="9" t="s">
        <v>32</v>
      </c>
      <c r="K122" s="9" t="s">
        <v>32</v>
      </c>
    </row>
    <row r="123" spans="1:11" x14ac:dyDescent="0.55000000000000004">
      <c r="A123" s="3" t="s">
        <v>171</v>
      </c>
      <c r="B123" s="9">
        <v>4.4279124999999997</v>
      </c>
      <c r="C123" s="9">
        <v>4.8210526315789473</v>
      </c>
      <c r="D123" s="9">
        <v>5</v>
      </c>
      <c r="E123" s="9">
        <v>6.1350921052631575</v>
      </c>
      <c r="F123" s="9">
        <v>5.7007974481658685</v>
      </c>
      <c r="G123" s="9">
        <v>4.9726887661141799</v>
      </c>
      <c r="H123" s="9">
        <v>6.9846600707996735</v>
      </c>
      <c r="I123" s="9">
        <v>7.8</v>
      </c>
      <c r="J123" s="9">
        <v>7.6793947368421058</v>
      </c>
      <c r="K123" s="9" t="s">
        <v>32</v>
      </c>
    </row>
    <row r="124" spans="1:11" x14ac:dyDescent="0.55000000000000004">
      <c r="A124" s="3" t="s">
        <v>172</v>
      </c>
      <c r="B124" s="9">
        <v>5</v>
      </c>
      <c r="C124" s="9">
        <v>5.9</v>
      </c>
      <c r="D124" s="9">
        <v>6</v>
      </c>
      <c r="E124" s="9">
        <v>8.0161312752051188</v>
      </c>
      <c r="F124" s="9">
        <v>6.833333333333333</v>
      </c>
      <c r="G124" s="9">
        <v>8.1999999999999993</v>
      </c>
      <c r="H124" s="9">
        <v>9.9661654135338331</v>
      </c>
      <c r="I124" s="9">
        <v>9.6</v>
      </c>
      <c r="J124" s="9">
        <v>6.1236250000000005</v>
      </c>
      <c r="K124" s="9" t="s">
        <v>32</v>
      </c>
    </row>
    <row r="125" spans="1:11" x14ac:dyDescent="0.55000000000000004">
      <c r="A125" s="3" t="s">
        <v>173</v>
      </c>
      <c r="B125" s="9">
        <v>5.6731079737732664</v>
      </c>
      <c r="C125" s="9">
        <v>6</v>
      </c>
      <c r="D125" s="9">
        <v>6.4</v>
      </c>
      <c r="E125" s="9">
        <v>6.7894736842105265</v>
      </c>
      <c r="F125" s="9">
        <v>7.2064875741962791</v>
      </c>
      <c r="G125" s="9">
        <v>7</v>
      </c>
      <c r="H125" s="9">
        <v>7.70835262652409</v>
      </c>
      <c r="I125" s="9">
        <v>7</v>
      </c>
      <c r="J125" s="9">
        <v>8</v>
      </c>
      <c r="K125" s="9" t="s">
        <v>32</v>
      </c>
    </row>
    <row r="126" spans="1:11" x14ac:dyDescent="0.55000000000000004">
      <c r="A126" s="3" t="s">
        <v>174</v>
      </c>
      <c r="B126" s="9">
        <v>9.2599082405118143</v>
      </c>
      <c r="C126" s="9">
        <v>8.2047349624060146</v>
      </c>
      <c r="D126" s="9">
        <v>17.261214095037413</v>
      </c>
      <c r="E126" s="9">
        <v>13.3565252950111</v>
      </c>
      <c r="F126" s="9">
        <v>14.4</v>
      </c>
      <c r="G126" s="9">
        <v>12.210526315789474</v>
      </c>
      <c r="H126" s="9">
        <v>18.789473684210527</v>
      </c>
      <c r="I126" s="9">
        <v>12.798565217391305</v>
      </c>
      <c r="J126" s="9">
        <v>1.1818181818181819</v>
      </c>
      <c r="K126" s="9" t="s">
        <v>32</v>
      </c>
    </row>
    <row r="127" spans="1:11" x14ac:dyDescent="0.55000000000000004">
      <c r="A127" s="2" t="s">
        <v>73</v>
      </c>
      <c r="B127" s="9">
        <v>5.4451710526315784</v>
      </c>
      <c r="C127" s="9">
        <v>5.8</v>
      </c>
      <c r="D127" s="9">
        <v>6.4</v>
      </c>
      <c r="E127" s="9">
        <v>6.4033184547531761</v>
      </c>
      <c r="F127" s="9">
        <v>7.8</v>
      </c>
      <c r="G127" s="9">
        <v>8</v>
      </c>
      <c r="H127" s="9">
        <v>8</v>
      </c>
      <c r="I127" s="9">
        <v>7.8</v>
      </c>
      <c r="J127" s="9">
        <v>7.6000000000000005</v>
      </c>
      <c r="K127" s="9" t="s">
        <v>32</v>
      </c>
    </row>
    <row r="128" spans="1:11" x14ac:dyDescent="0.55000000000000004">
      <c r="A128" s="3" t="s">
        <v>175</v>
      </c>
      <c r="B128" s="9" t="s">
        <v>32</v>
      </c>
      <c r="C128" s="9" t="s">
        <v>32</v>
      </c>
      <c r="D128" s="9" t="s">
        <v>32</v>
      </c>
      <c r="E128" s="9" t="s">
        <v>32</v>
      </c>
      <c r="F128" s="9" t="s">
        <v>32</v>
      </c>
      <c r="G128" s="9" t="s">
        <v>32</v>
      </c>
      <c r="H128" s="9" t="s">
        <v>32</v>
      </c>
      <c r="I128" s="9" t="s">
        <v>32</v>
      </c>
      <c r="J128" s="9" t="s">
        <v>32</v>
      </c>
      <c r="K128" s="9" t="s">
        <v>32</v>
      </c>
    </row>
    <row r="129" spans="1:11" x14ac:dyDescent="0.55000000000000004">
      <c r="A129" s="3" t="s">
        <v>176</v>
      </c>
      <c r="B129" s="9">
        <v>5.0526315789473681</v>
      </c>
      <c r="C129" s="9">
        <v>5.6071428571428568</v>
      </c>
      <c r="D129" s="9">
        <v>6.6</v>
      </c>
      <c r="E129" s="9">
        <v>6.2</v>
      </c>
      <c r="F129" s="9">
        <v>7.4205499795165926</v>
      </c>
      <c r="G129" s="9">
        <v>7.0327316984747661</v>
      </c>
      <c r="H129" s="9">
        <v>6.8755582622817704</v>
      </c>
      <c r="I129" s="9">
        <v>6.9996450019909613</v>
      </c>
      <c r="J129" s="9">
        <v>7.1999999999999993</v>
      </c>
      <c r="K129" s="9" t="s">
        <v>32</v>
      </c>
    </row>
    <row r="130" spans="1:11" x14ac:dyDescent="0.55000000000000004">
      <c r="A130" s="3" t="s">
        <v>177</v>
      </c>
      <c r="B130" s="9">
        <v>5.9666392069637801</v>
      </c>
      <c r="C130" s="9">
        <v>6</v>
      </c>
      <c r="D130" s="9">
        <v>6.25</v>
      </c>
      <c r="E130" s="9">
        <v>6.907838004887676</v>
      </c>
      <c r="F130" s="9">
        <v>8</v>
      </c>
      <c r="G130" s="9">
        <v>9.1916167664670656</v>
      </c>
      <c r="H130" s="9">
        <v>9.633947368421051</v>
      </c>
      <c r="I130" s="9">
        <v>9.3956521739130441</v>
      </c>
      <c r="J130" s="9">
        <v>8.1041666666666661</v>
      </c>
      <c r="K130" s="9" t="s">
        <v>32</v>
      </c>
    </row>
    <row r="131" spans="1:11" x14ac:dyDescent="0.55000000000000004">
      <c r="A131" s="3" t="s">
        <v>178</v>
      </c>
      <c r="B131" s="9">
        <v>7.6</v>
      </c>
      <c r="C131" s="9">
        <v>10.4</v>
      </c>
      <c r="D131" s="9">
        <v>5.6766666666666667</v>
      </c>
      <c r="E131" s="9">
        <v>8</v>
      </c>
      <c r="F131" s="9">
        <v>20.865602918426223</v>
      </c>
      <c r="G131" s="9">
        <v>14.95</v>
      </c>
      <c r="H131" s="9">
        <v>34.733118421052637</v>
      </c>
      <c r="I131" s="9">
        <v>19.866666666666667</v>
      </c>
      <c r="J131" s="9">
        <v>14.016657894736843</v>
      </c>
      <c r="K131" s="9" t="s">
        <v>32</v>
      </c>
    </row>
    <row r="132" spans="1:11" x14ac:dyDescent="0.55000000000000004">
      <c r="A132" s="3" t="s">
        <v>179</v>
      </c>
      <c r="B132" s="9">
        <v>11.006250000000001</v>
      </c>
      <c r="C132" s="9">
        <v>4.2429250000000005</v>
      </c>
      <c r="D132" s="9" t="s">
        <v>32</v>
      </c>
      <c r="E132" s="9" t="s">
        <v>32</v>
      </c>
      <c r="F132" s="9" t="s">
        <v>32</v>
      </c>
      <c r="G132" s="9" t="s">
        <v>32</v>
      </c>
      <c r="H132" s="9" t="s">
        <v>32</v>
      </c>
      <c r="I132" s="9" t="s">
        <v>32</v>
      </c>
      <c r="J132" s="9" t="s">
        <v>32</v>
      </c>
      <c r="K132" s="9" t="s">
        <v>32</v>
      </c>
    </row>
    <row r="133" spans="1:11" x14ac:dyDescent="0.55000000000000004">
      <c r="A133" s="2" t="s">
        <v>409</v>
      </c>
      <c r="B133" s="9" t="s">
        <v>32</v>
      </c>
      <c r="C133" s="9" t="s">
        <v>32</v>
      </c>
      <c r="D133" s="9" t="s">
        <v>32</v>
      </c>
      <c r="E133" s="9" t="s">
        <v>32</v>
      </c>
      <c r="F133" s="9" t="s">
        <v>32</v>
      </c>
      <c r="G133" s="9" t="s">
        <v>32</v>
      </c>
      <c r="H133" s="9" t="s">
        <v>32</v>
      </c>
      <c r="I133" s="9" t="s">
        <v>32</v>
      </c>
      <c r="J133" s="9" t="s">
        <v>32</v>
      </c>
      <c r="K133" s="9" t="s">
        <v>32</v>
      </c>
    </row>
    <row r="134" spans="1:11" x14ac:dyDescent="0.55000000000000004">
      <c r="A134" s="3" t="s">
        <v>410</v>
      </c>
      <c r="B134" s="9" t="s">
        <v>32</v>
      </c>
      <c r="C134" s="9" t="s">
        <v>32</v>
      </c>
      <c r="D134" s="9" t="s">
        <v>32</v>
      </c>
      <c r="E134" s="9" t="s">
        <v>32</v>
      </c>
      <c r="F134" s="9" t="s">
        <v>32</v>
      </c>
      <c r="G134" s="9" t="s">
        <v>32</v>
      </c>
      <c r="H134" s="9" t="s">
        <v>32</v>
      </c>
      <c r="I134" s="9" t="s">
        <v>32</v>
      </c>
      <c r="J134" s="9" t="s">
        <v>32</v>
      </c>
      <c r="K134" s="9" t="s">
        <v>32</v>
      </c>
    </row>
    <row r="135" spans="1:11" x14ac:dyDescent="0.55000000000000004">
      <c r="A135" s="2" t="s">
        <v>180</v>
      </c>
      <c r="B135" s="9" t="s">
        <v>32</v>
      </c>
      <c r="C135" s="9" t="s">
        <v>32</v>
      </c>
      <c r="D135" s="9" t="s">
        <v>32</v>
      </c>
      <c r="E135" s="9" t="s">
        <v>32</v>
      </c>
      <c r="F135" s="9" t="s">
        <v>32</v>
      </c>
      <c r="G135" s="9" t="s">
        <v>32</v>
      </c>
      <c r="H135" s="9" t="s">
        <v>32</v>
      </c>
      <c r="I135" s="9" t="s">
        <v>32</v>
      </c>
      <c r="J135" s="9" t="s">
        <v>32</v>
      </c>
      <c r="K135" s="9" t="s">
        <v>32</v>
      </c>
    </row>
    <row r="136" spans="1:11" x14ac:dyDescent="0.55000000000000004">
      <c r="A136" s="3" t="s">
        <v>181</v>
      </c>
      <c r="B136" s="9" t="s">
        <v>32</v>
      </c>
      <c r="C136" s="9" t="s">
        <v>32</v>
      </c>
      <c r="D136" s="9" t="s">
        <v>32</v>
      </c>
      <c r="E136" s="9" t="s">
        <v>32</v>
      </c>
      <c r="F136" s="9" t="s">
        <v>32</v>
      </c>
      <c r="G136" s="9" t="s">
        <v>32</v>
      </c>
      <c r="H136" s="9" t="s">
        <v>32</v>
      </c>
      <c r="I136" s="9" t="s">
        <v>32</v>
      </c>
      <c r="J136" s="9" t="s">
        <v>32</v>
      </c>
      <c r="K136" s="9" t="s">
        <v>32</v>
      </c>
    </row>
    <row r="137" spans="1:11" x14ac:dyDescent="0.55000000000000004">
      <c r="A137" s="2"/>
      <c r="B137" s="9">
        <v>4.5562500000000004</v>
      </c>
      <c r="C137" s="9">
        <v>3.6</v>
      </c>
      <c r="D137" s="9">
        <v>7.8</v>
      </c>
      <c r="E137" s="9">
        <v>9.4931066666666659</v>
      </c>
      <c r="F137" s="9">
        <v>8.48644</v>
      </c>
      <c r="G137" s="9">
        <v>12.04056603773585</v>
      </c>
      <c r="H137" s="9">
        <v>10.6</v>
      </c>
      <c r="I137" s="9">
        <v>9.4</v>
      </c>
      <c r="J137" s="9">
        <v>9.8000000000000007</v>
      </c>
      <c r="K137" s="9" t="s">
        <v>32</v>
      </c>
    </row>
    <row r="138" spans="1:11" x14ac:dyDescent="0.55000000000000004">
      <c r="A138" s="3"/>
      <c r="B138" s="9">
        <v>4.5562500000000004</v>
      </c>
      <c r="C138" s="9">
        <v>3.6</v>
      </c>
      <c r="D138" s="9">
        <v>7.8</v>
      </c>
      <c r="E138" s="9">
        <v>9.4931066666666659</v>
      </c>
      <c r="F138" s="9">
        <v>8.48644</v>
      </c>
      <c r="G138" s="9">
        <v>12.04056603773585</v>
      </c>
      <c r="H138" s="9">
        <v>10.6</v>
      </c>
      <c r="I138" s="9">
        <v>9.4</v>
      </c>
      <c r="J138" s="9">
        <v>9.8000000000000007</v>
      </c>
      <c r="K138" s="9" t="s">
        <v>32</v>
      </c>
    </row>
    <row r="139" spans="1:11" x14ac:dyDescent="0.55000000000000004">
      <c r="A139" s="2" t="s">
        <v>33</v>
      </c>
      <c r="B139" s="9">
        <v>5.7936105476673427</v>
      </c>
      <c r="C139" s="9">
        <v>5.8142857142857149</v>
      </c>
      <c r="D139" s="9">
        <v>6.333333333333333</v>
      </c>
      <c r="E139" s="9">
        <v>6.6266908212560391</v>
      </c>
      <c r="F139" s="9">
        <v>7.2</v>
      </c>
      <c r="G139" s="9">
        <v>7.5258032696590176</v>
      </c>
      <c r="H139" s="9">
        <v>7.7894736842105265</v>
      </c>
      <c r="I139" s="9">
        <v>8</v>
      </c>
      <c r="J139" s="9">
        <v>7.2</v>
      </c>
      <c r="K139" s="9" t="s">
        <v>32</v>
      </c>
    </row>
  </sheetData>
  <hyperlinks>
    <hyperlink ref="A2" location="'Cover page'!A1" display="'Cover page'!A1" xr:uid="{5F55F40E-8204-4D65-8068-EE63C9D1296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A9C7-131E-4A55-94ED-A4864B75D31B}">
  <dimension ref="A1:K67"/>
  <sheetViews>
    <sheetView zoomScale="85" zoomScaleNormal="85" workbookViewId="0">
      <selection activeCell="B2" sqref="B2"/>
    </sheetView>
  </sheetViews>
  <sheetFormatPr defaultRowHeight="14.4" x14ac:dyDescent="0.55000000000000004"/>
  <cols>
    <col min="1" max="1" width="57.68359375" bestFit="1" customWidth="1"/>
    <col min="2" max="2" width="7.83984375" bestFit="1" customWidth="1"/>
    <col min="3" max="10" width="7.26171875" bestFit="1" customWidth="1"/>
    <col min="11" max="11" width="8.3125" bestFit="1" customWidth="1"/>
    <col min="12" max="12" width="24.15625" bestFit="1" customWidth="1"/>
    <col min="13" max="13" width="13.83984375" bestFit="1" customWidth="1"/>
    <col min="14" max="14" width="24.15625" bestFit="1" customWidth="1"/>
    <col min="15" max="15" width="13.83984375" bestFit="1" customWidth="1"/>
    <col min="16" max="16" width="24.15625" bestFit="1" customWidth="1"/>
    <col min="17" max="17" width="13.83984375" bestFit="1" customWidth="1"/>
    <col min="18" max="18" width="24.15625" bestFit="1" customWidth="1"/>
    <col min="19" max="19" width="13.83984375" bestFit="1" customWidth="1"/>
    <col min="20" max="20" width="24.15625" bestFit="1" customWidth="1"/>
    <col min="21" max="21" width="13.83984375" bestFit="1" customWidth="1"/>
  </cols>
  <sheetData>
    <row r="1" spans="1:11" ht="17.100000000000001" thickBot="1" x14ac:dyDescent="0.7">
      <c r="A1" s="4" t="str">
        <f>'Cover page'!$A$22</f>
        <v>Table 2.1. Claims (count) by Occupation (ANZSCO Sub major group), 10 years to 2022-23</v>
      </c>
      <c r="B1" s="5"/>
    </row>
    <row r="2" spans="1:11" ht="14.7" thickTop="1" x14ac:dyDescent="0.55000000000000004">
      <c r="A2" s="5"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182</v>
      </c>
      <c r="B8" s="8">
        <v>4799</v>
      </c>
      <c r="C8" s="8">
        <v>4555</v>
      </c>
      <c r="D8" s="8">
        <v>4532</v>
      </c>
      <c r="E8" s="8">
        <v>4762</v>
      </c>
      <c r="F8" s="8">
        <v>4870</v>
      </c>
      <c r="G8" s="8">
        <v>5592</v>
      </c>
      <c r="H8" s="8">
        <v>5934</v>
      </c>
      <c r="I8" s="8">
        <v>6030</v>
      </c>
      <c r="J8" s="8">
        <v>5670</v>
      </c>
      <c r="K8" s="8">
        <v>6106</v>
      </c>
    </row>
    <row r="9" spans="1:11" x14ac:dyDescent="0.55000000000000004">
      <c r="A9" s="3" t="s">
        <v>190</v>
      </c>
      <c r="B9" s="8" t="s">
        <v>32</v>
      </c>
      <c r="C9" s="8" t="s">
        <v>32</v>
      </c>
      <c r="D9" s="8" t="s">
        <v>32</v>
      </c>
      <c r="E9" s="8" t="s">
        <v>32</v>
      </c>
      <c r="F9" s="8" t="s">
        <v>32</v>
      </c>
      <c r="G9" s="8" t="s">
        <v>32</v>
      </c>
      <c r="H9" s="8" t="s">
        <v>32</v>
      </c>
      <c r="I9" s="8" t="s">
        <v>32</v>
      </c>
      <c r="J9" s="8" t="s">
        <v>32</v>
      </c>
      <c r="K9" s="8" t="s">
        <v>32</v>
      </c>
    </row>
    <row r="10" spans="1:11" x14ac:dyDescent="0.55000000000000004">
      <c r="A10" s="3" t="s">
        <v>191</v>
      </c>
      <c r="B10" s="8">
        <v>564</v>
      </c>
      <c r="C10" s="8">
        <v>555</v>
      </c>
      <c r="D10" s="8">
        <v>605</v>
      </c>
      <c r="E10" s="8">
        <v>692</v>
      </c>
      <c r="F10" s="8">
        <v>613</v>
      </c>
      <c r="G10" s="8">
        <v>498</v>
      </c>
      <c r="H10" s="8">
        <v>681</v>
      </c>
      <c r="I10" s="8">
        <v>805</v>
      </c>
      <c r="J10" s="8">
        <v>831</v>
      </c>
      <c r="K10" s="8">
        <v>785</v>
      </c>
    </row>
    <row r="11" spans="1:11" x14ac:dyDescent="0.55000000000000004">
      <c r="A11" s="3" t="s">
        <v>192</v>
      </c>
      <c r="B11" s="8">
        <v>376</v>
      </c>
      <c r="C11" s="8">
        <v>353</v>
      </c>
      <c r="D11" s="8">
        <v>348</v>
      </c>
      <c r="E11" s="8">
        <v>348</v>
      </c>
      <c r="F11" s="8">
        <v>379</v>
      </c>
      <c r="G11" s="8">
        <v>467</v>
      </c>
      <c r="H11" s="8">
        <v>466</v>
      </c>
      <c r="I11" s="8">
        <v>493</v>
      </c>
      <c r="J11" s="8">
        <v>461</v>
      </c>
      <c r="K11" s="8">
        <v>408</v>
      </c>
    </row>
    <row r="12" spans="1:11" x14ac:dyDescent="0.55000000000000004">
      <c r="A12" s="3" t="s">
        <v>193</v>
      </c>
      <c r="B12" s="8">
        <v>2279</v>
      </c>
      <c r="C12" s="8">
        <v>2073</v>
      </c>
      <c r="D12" s="8">
        <v>2040</v>
      </c>
      <c r="E12" s="8">
        <v>2101</v>
      </c>
      <c r="F12" s="8">
        <v>2314</v>
      </c>
      <c r="G12" s="8">
        <v>2930</v>
      </c>
      <c r="H12" s="8">
        <v>3016</v>
      </c>
      <c r="I12" s="8">
        <v>2993</v>
      </c>
      <c r="J12" s="8">
        <v>2570</v>
      </c>
      <c r="K12" s="8">
        <v>2977</v>
      </c>
    </row>
    <row r="13" spans="1:11" x14ac:dyDescent="0.55000000000000004">
      <c r="A13" s="3" t="s">
        <v>194</v>
      </c>
      <c r="B13" s="8">
        <v>1580</v>
      </c>
      <c r="C13" s="8">
        <v>1574</v>
      </c>
      <c r="D13" s="8">
        <v>1535</v>
      </c>
      <c r="E13" s="8">
        <v>1621</v>
      </c>
      <c r="F13" s="8">
        <v>1564</v>
      </c>
      <c r="G13" s="8">
        <v>1694</v>
      </c>
      <c r="H13" s="8">
        <v>1770</v>
      </c>
      <c r="I13" s="8">
        <v>1738</v>
      </c>
      <c r="J13" s="8">
        <v>1807</v>
      </c>
      <c r="K13" s="8">
        <v>1935</v>
      </c>
    </row>
    <row r="14" spans="1:11" x14ac:dyDescent="0.55000000000000004">
      <c r="A14" s="2" t="s">
        <v>183</v>
      </c>
      <c r="B14" s="8">
        <v>10766</v>
      </c>
      <c r="C14" s="8">
        <v>10865</v>
      </c>
      <c r="D14" s="8">
        <v>9677</v>
      </c>
      <c r="E14" s="8">
        <v>10760</v>
      </c>
      <c r="F14" s="8">
        <v>10860</v>
      </c>
      <c r="G14" s="8">
        <v>11799</v>
      </c>
      <c r="H14" s="8">
        <v>12036</v>
      </c>
      <c r="I14" s="8">
        <v>14209</v>
      </c>
      <c r="J14" s="8">
        <v>14391</v>
      </c>
      <c r="K14" s="8">
        <v>16875</v>
      </c>
    </row>
    <row r="15" spans="1:11" x14ac:dyDescent="0.55000000000000004">
      <c r="A15" s="3" t="s">
        <v>195</v>
      </c>
      <c r="B15" s="8" t="s">
        <v>32</v>
      </c>
      <c r="C15" s="8" t="s">
        <v>32</v>
      </c>
      <c r="D15" s="8" t="s">
        <v>32</v>
      </c>
      <c r="E15" s="8" t="s">
        <v>32</v>
      </c>
      <c r="F15" s="8" t="s">
        <v>32</v>
      </c>
      <c r="G15" s="8" t="s">
        <v>32</v>
      </c>
      <c r="H15" s="8" t="s">
        <v>32</v>
      </c>
      <c r="I15" s="8" t="s">
        <v>32</v>
      </c>
      <c r="J15" s="8" t="s">
        <v>32</v>
      </c>
      <c r="K15" s="8" t="s">
        <v>32</v>
      </c>
    </row>
    <row r="16" spans="1:11" x14ac:dyDescent="0.55000000000000004">
      <c r="A16" s="3" t="s">
        <v>196</v>
      </c>
      <c r="B16" s="8">
        <v>230</v>
      </c>
      <c r="C16" s="8">
        <v>271</v>
      </c>
      <c r="D16" s="8">
        <v>265</v>
      </c>
      <c r="E16" s="8">
        <v>259</v>
      </c>
      <c r="F16" s="8">
        <v>272</v>
      </c>
      <c r="G16" s="8">
        <v>315</v>
      </c>
      <c r="H16" s="8">
        <v>302</v>
      </c>
      <c r="I16" s="8">
        <v>313</v>
      </c>
      <c r="J16" s="8">
        <v>258</v>
      </c>
      <c r="K16" s="8">
        <v>270</v>
      </c>
    </row>
    <row r="17" spans="1:11" x14ac:dyDescent="0.55000000000000004">
      <c r="A17" s="3" t="s">
        <v>197</v>
      </c>
      <c r="B17" s="8">
        <v>1626</v>
      </c>
      <c r="C17" s="8">
        <v>1378</v>
      </c>
      <c r="D17" s="8">
        <v>1220</v>
      </c>
      <c r="E17" s="8">
        <v>1429</v>
      </c>
      <c r="F17" s="8">
        <v>1345</v>
      </c>
      <c r="G17" s="8">
        <v>1285</v>
      </c>
      <c r="H17" s="8">
        <v>1212</v>
      </c>
      <c r="I17" s="8">
        <v>1765</v>
      </c>
      <c r="J17" s="8">
        <v>1548</v>
      </c>
      <c r="K17" s="8">
        <v>2217</v>
      </c>
    </row>
    <row r="18" spans="1:11" x14ac:dyDescent="0.55000000000000004">
      <c r="A18" s="3" t="s">
        <v>198</v>
      </c>
      <c r="B18" s="8">
        <v>1226</v>
      </c>
      <c r="C18" s="8">
        <v>1392</v>
      </c>
      <c r="D18" s="8">
        <v>1198</v>
      </c>
      <c r="E18" s="8">
        <v>1446</v>
      </c>
      <c r="F18" s="8">
        <v>1347</v>
      </c>
      <c r="G18" s="8">
        <v>1355</v>
      </c>
      <c r="H18" s="8">
        <v>1287</v>
      </c>
      <c r="I18" s="8">
        <v>1178</v>
      </c>
      <c r="J18" s="8">
        <v>1245</v>
      </c>
      <c r="K18" s="8">
        <v>1303</v>
      </c>
    </row>
    <row r="19" spans="1:11" x14ac:dyDescent="0.55000000000000004">
      <c r="A19" s="3" t="s">
        <v>199</v>
      </c>
      <c r="B19" s="8">
        <v>3085</v>
      </c>
      <c r="C19" s="8">
        <v>3336</v>
      </c>
      <c r="D19" s="8">
        <v>3052</v>
      </c>
      <c r="E19" s="8">
        <v>3483</v>
      </c>
      <c r="F19" s="8">
        <v>3446</v>
      </c>
      <c r="G19" s="8">
        <v>3890</v>
      </c>
      <c r="H19" s="8">
        <v>3983</v>
      </c>
      <c r="I19" s="8">
        <v>4488</v>
      </c>
      <c r="J19" s="8">
        <v>4987</v>
      </c>
      <c r="K19" s="8">
        <v>6316</v>
      </c>
    </row>
    <row r="20" spans="1:11" x14ac:dyDescent="0.55000000000000004">
      <c r="A20" s="3" t="s">
        <v>200</v>
      </c>
      <c r="B20" s="8">
        <v>3764</v>
      </c>
      <c r="C20" s="8">
        <v>3568</v>
      </c>
      <c r="D20" s="8">
        <v>3109</v>
      </c>
      <c r="E20" s="8">
        <v>3315</v>
      </c>
      <c r="F20" s="8">
        <v>3572</v>
      </c>
      <c r="G20" s="8">
        <v>3931</v>
      </c>
      <c r="H20" s="8">
        <v>4095</v>
      </c>
      <c r="I20" s="8">
        <v>5383</v>
      </c>
      <c r="J20" s="8">
        <v>5288</v>
      </c>
      <c r="K20" s="8">
        <v>5451</v>
      </c>
    </row>
    <row r="21" spans="1:11" x14ac:dyDescent="0.55000000000000004">
      <c r="A21" s="3" t="s">
        <v>201</v>
      </c>
      <c r="B21" s="8">
        <v>141</v>
      </c>
      <c r="C21" s="8">
        <v>155</v>
      </c>
      <c r="D21" s="8">
        <v>145</v>
      </c>
      <c r="E21" s="8">
        <v>136</v>
      </c>
      <c r="F21" s="8">
        <v>134</v>
      </c>
      <c r="G21" s="8">
        <v>149</v>
      </c>
      <c r="H21" s="8">
        <v>180</v>
      </c>
      <c r="I21" s="8">
        <v>127</v>
      </c>
      <c r="J21" s="8">
        <v>102</v>
      </c>
      <c r="K21" s="8">
        <v>125</v>
      </c>
    </row>
    <row r="22" spans="1:11" x14ac:dyDescent="0.55000000000000004">
      <c r="A22" s="3" t="s">
        <v>202</v>
      </c>
      <c r="B22" s="8">
        <v>692</v>
      </c>
      <c r="C22" s="8">
        <v>765</v>
      </c>
      <c r="D22" s="8">
        <v>685</v>
      </c>
      <c r="E22" s="8">
        <v>690</v>
      </c>
      <c r="F22" s="8">
        <v>744</v>
      </c>
      <c r="G22" s="8">
        <v>874</v>
      </c>
      <c r="H22" s="8">
        <v>974</v>
      </c>
      <c r="I22" s="8">
        <v>954</v>
      </c>
      <c r="J22" s="8">
        <v>963</v>
      </c>
      <c r="K22" s="8">
        <v>1193</v>
      </c>
    </row>
    <row r="23" spans="1:11" x14ac:dyDescent="0.55000000000000004">
      <c r="A23" s="2" t="s">
        <v>184</v>
      </c>
      <c r="B23" s="8">
        <v>19853</v>
      </c>
      <c r="C23" s="8">
        <v>19303</v>
      </c>
      <c r="D23" s="8">
        <v>18491</v>
      </c>
      <c r="E23" s="8">
        <v>19232</v>
      </c>
      <c r="F23" s="8">
        <v>19377</v>
      </c>
      <c r="G23" s="8">
        <v>20246</v>
      </c>
      <c r="H23" s="8">
        <v>21713</v>
      </c>
      <c r="I23" s="8">
        <v>21971</v>
      </c>
      <c r="J23" s="8">
        <v>20697</v>
      </c>
      <c r="K23" s="8">
        <v>21424</v>
      </c>
    </row>
    <row r="24" spans="1:11" x14ac:dyDescent="0.55000000000000004">
      <c r="A24" s="3" t="s">
        <v>203</v>
      </c>
      <c r="B24" s="8" t="s">
        <v>32</v>
      </c>
      <c r="C24" s="8" t="s">
        <v>32</v>
      </c>
      <c r="D24" s="8" t="s">
        <v>32</v>
      </c>
      <c r="E24" s="8" t="s">
        <v>32</v>
      </c>
      <c r="F24" s="8" t="s">
        <v>32</v>
      </c>
      <c r="G24" s="8" t="s">
        <v>32</v>
      </c>
      <c r="H24" s="8">
        <v>6</v>
      </c>
      <c r="I24" s="8" t="s">
        <v>32</v>
      </c>
      <c r="J24" s="8" t="s">
        <v>32</v>
      </c>
      <c r="K24" s="8" t="s">
        <v>32</v>
      </c>
    </row>
    <row r="25" spans="1:11" x14ac:dyDescent="0.55000000000000004">
      <c r="A25" s="3" t="s">
        <v>204</v>
      </c>
      <c r="B25" s="8">
        <v>1097</v>
      </c>
      <c r="C25" s="8">
        <v>971</v>
      </c>
      <c r="D25" s="8">
        <v>829</v>
      </c>
      <c r="E25" s="8">
        <v>944</v>
      </c>
      <c r="F25" s="8">
        <v>978</v>
      </c>
      <c r="G25" s="8">
        <v>982</v>
      </c>
      <c r="H25" s="8">
        <v>958</v>
      </c>
      <c r="I25" s="8">
        <v>985</v>
      </c>
      <c r="J25" s="8">
        <v>1064</v>
      </c>
      <c r="K25" s="8">
        <v>1187</v>
      </c>
    </row>
    <row r="26" spans="1:11" x14ac:dyDescent="0.55000000000000004">
      <c r="A26" s="3" t="s">
        <v>205</v>
      </c>
      <c r="B26" s="8">
        <v>5782</v>
      </c>
      <c r="C26" s="8">
        <v>5332</v>
      </c>
      <c r="D26" s="8">
        <v>4901</v>
      </c>
      <c r="E26" s="8">
        <v>4844</v>
      </c>
      <c r="F26" s="8">
        <v>4862</v>
      </c>
      <c r="G26" s="8">
        <v>5095</v>
      </c>
      <c r="H26" s="8">
        <v>5476</v>
      </c>
      <c r="I26" s="8">
        <v>5322</v>
      </c>
      <c r="J26" s="8">
        <v>4991</v>
      </c>
      <c r="K26" s="8">
        <v>4827</v>
      </c>
    </row>
    <row r="27" spans="1:11" x14ac:dyDescent="0.55000000000000004">
      <c r="A27" s="3" t="s">
        <v>206</v>
      </c>
      <c r="B27" s="8">
        <v>4478</v>
      </c>
      <c r="C27" s="8">
        <v>4688</v>
      </c>
      <c r="D27" s="8">
        <v>4713</v>
      </c>
      <c r="E27" s="8">
        <v>5027</v>
      </c>
      <c r="F27" s="8">
        <v>5293</v>
      </c>
      <c r="G27" s="8">
        <v>5283</v>
      </c>
      <c r="H27" s="8">
        <v>5770</v>
      </c>
      <c r="I27" s="8">
        <v>5749</v>
      </c>
      <c r="J27" s="8">
        <v>5546</v>
      </c>
      <c r="K27" s="8">
        <v>5844</v>
      </c>
    </row>
    <row r="28" spans="1:11" x14ac:dyDescent="0.55000000000000004">
      <c r="A28" s="3" t="s">
        <v>207</v>
      </c>
      <c r="B28" s="8">
        <v>2073</v>
      </c>
      <c r="C28" s="8">
        <v>1985</v>
      </c>
      <c r="D28" s="8">
        <v>1888</v>
      </c>
      <c r="E28" s="8">
        <v>2010</v>
      </c>
      <c r="F28" s="8">
        <v>2086</v>
      </c>
      <c r="G28" s="8">
        <v>2141</v>
      </c>
      <c r="H28" s="8">
        <v>2296</v>
      </c>
      <c r="I28" s="8">
        <v>2382</v>
      </c>
      <c r="J28" s="8">
        <v>2141</v>
      </c>
      <c r="K28" s="8">
        <v>2189</v>
      </c>
    </row>
    <row r="29" spans="1:11" x14ac:dyDescent="0.55000000000000004">
      <c r="A29" s="3" t="s">
        <v>208</v>
      </c>
      <c r="B29" s="8">
        <v>2364</v>
      </c>
      <c r="C29" s="8">
        <v>2358</v>
      </c>
      <c r="D29" s="8">
        <v>2265</v>
      </c>
      <c r="E29" s="8">
        <v>2284</v>
      </c>
      <c r="F29" s="8">
        <v>2172</v>
      </c>
      <c r="G29" s="8">
        <v>2292</v>
      </c>
      <c r="H29" s="8">
        <v>2278</v>
      </c>
      <c r="I29" s="8">
        <v>2395</v>
      </c>
      <c r="J29" s="8">
        <v>2325</v>
      </c>
      <c r="K29" s="8">
        <v>2616</v>
      </c>
    </row>
    <row r="30" spans="1:11" x14ac:dyDescent="0.55000000000000004">
      <c r="A30" s="3" t="s">
        <v>209</v>
      </c>
      <c r="B30" s="8">
        <v>1837</v>
      </c>
      <c r="C30" s="8">
        <v>1771</v>
      </c>
      <c r="D30" s="8">
        <v>1847</v>
      </c>
      <c r="E30" s="8">
        <v>1848</v>
      </c>
      <c r="F30" s="8">
        <v>1813</v>
      </c>
      <c r="G30" s="8">
        <v>1973</v>
      </c>
      <c r="H30" s="8">
        <v>2276</v>
      </c>
      <c r="I30" s="8">
        <v>2408</v>
      </c>
      <c r="J30" s="8">
        <v>2338</v>
      </c>
      <c r="K30" s="8">
        <v>2379</v>
      </c>
    </row>
    <row r="31" spans="1:11" x14ac:dyDescent="0.55000000000000004">
      <c r="A31" s="3" t="s">
        <v>210</v>
      </c>
      <c r="B31" s="8">
        <v>2219</v>
      </c>
      <c r="C31" s="8">
        <v>2197</v>
      </c>
      <c r="D31" s="8">
        <v>2046</v>
      </c>
      <c r="E31" s="8">
        <v>2274</v>
      </c>
      <c r="F31" s="8">
        <v>2171</v>
      </c>
      <c r="G31" s="8">
        <v>2476</v>
      </c>
      <c r="H31" s="8">
        <v>2653</v>
      </c>
      <c r="I31" s="8">
        <v>2727</v>
      </c>
      <c r="J31" s="8">
        <v>2288</v>
      </c>
      <c r="K31" s="8">
        <v>2380</v>
      </c>
    </row>
    <row r="32" spans="1:11" x14ac:dyDescent="0.55000000000000004">
      <c r="A32" s="2" t="s">
        <v>185</v>
      </c>
      <c r="B32" s="8">
        <v>18789</v>
      </c>
      <c r="C32" s="8">
        <v>18312</v>
      </c>
      <c r="D32" s="8">
        <v>16800</v>
      </c>
      <c r="E32" s="8">
        <v>17667</v>
      </c>
      <c r="F32" s="8">
        <v>18536</v>
      </c>
      <c r="G32" s="8">
        <v>21725</v>
      </c>
      <c r="H32" s="8">
        <v>23250</v>
      </c>
      <c r="I32" s="8">
        <v>26151</v>
      </c>
      <c r="J32" s="8">
        <v>28592</v>
      </c>
      <c r="K32" s="8">
        <v>30372</v>
      </c>
    </row>
    <row r="33" spans="1:11" x14ac:dyDescent="0.55000000000000004">
      <c r="A33" s="3" t="s">
        <v>211</v>
      </c>
      <c r="B33" s="8" t="s">
        <v>32</v>
      </c>
      <c r="C33" s="8" t="s">
        <v>32</v>
      </c>
      <c r="D33" s="8" t="s">
        <v>32</v>
      </c>
      <c r="E33" s="8" t="s">
        <v>32</v>
      </c>
      <c r="F33" s="8" t="s">
        <v>32</v>
      </c>
      <c r="G33" s="8" t="s">
        <v>32</v>
      </c>
      <c r="H33" s="8" t="s">
        <v>32</v>
      </c>
      <c r="I33" s="8" t="s">
        <v>32</v>
      </c>
      <c r="J33" s="8" t="s">
        <v>32</v>
      </c>
      <c r="K33" s="8" t="s">
        <v>32</v>
      </c>
    </row>
    <row r="34" spans="1:11" x14ac:dyDescent="0.55000000000000004">
      <c r="A34" s="3" t="s">
        <v>212</v>
      </c>
      <c r="B34" s="8">
        <v>3500</v>
      </c>
      <c r="C34" s="8">
        <v>3568</v>
      </c>
      <c r="D34" s="8">
        <v>2703</v>
      </c>
      <c r="E34" s="8">
        <v>2832</v>
      </c>
      <c r="F34" s="8">
        <v>3085</v>
      </c>
      <c r="G34" s="8">
        <v>3828</v>
      </c>
      <c r="H34" s="8">
        <v>4107</v>
      </c>
      <c r="I34" s="8">
        <v>4529</v>
      </c>
      <c r="J34" s="8">
        <v>4639</v>
      </c>
      <c r="K34" s="8">
        <v>4786</v>
      </c>
    </row>
    <row r="35" spans="1:11" x14ac:dyDescent="0.55000000000000004">
      <c r="A35" s="3" t="s">
        <v>213</v>
      </c>
      <c r="B35" s="8">
        <v>7496</v>
      </c>
      <c r="C35" s="8">
        <v>7348</v>
      </c>
      <c r="D35" s="8">
        <v>6997</v>
      </c>
      <c r="E35" s="8">
        <v>7712</v>
      </c>
      <c r="F35" s="8">
        <v>7782</v>
      </c>
      <c r="G35" s="8">
        <v>8910</v>
      </c>
      <c r="H35" s="8">
        <v>9741</v>
      </c>
      <c r="I35" s="8">
        <v>11761</v>
      </c>
      <c r="J35" s="8">
        <v>10756</v>
      </c>
      <c r="K35" s="8">
        <v>12062</v>
      </c>
    </row>
    <row r="36" spans="1:11" x14ac:dyDescent="0.55000000000000004">
      <c r="A36" s="3" t="s">
        <v>214</v>
      </c>
      <c r="B36" s="8">
        <v>1706</v>
      </c>
      <c r="C36" s="8">
        <v>1672</v>
      </c>
      <c r="D36" s="8">
        <v>1672</v>
      </c>
      <c r="E36" s="8">
        <v>1590</v>
      </c>
      <c r="F36" s="8">
        <v>1820</v>
      </c>
      <c r="G36" s="8">
        <v>1932</v>
      </c>
      <c r="H36" s="8">
        <v>1963</v>
      </c>
      <c r="I36" s="8">
        <v>2001</v>
      </c>
      <c r="J36" s="8">
        <v>2623</v>
      </c>
      <c r="K36" s="8">
        <v>2281</v>
      </c>
    </row>
    <row r="37" spans="1:11" x14ac:dyDescent="0.55000000000000004">
      <c r="A37" s="3" t="s">
        <v>215</v>
      </c>
      <c r="B37" s="8">
        <v>4724</v>
      </c>
      <c r="C37" s="8">
        <v>4472</v>
      </c>
      <c r="D37" s="8">
        <v>4300</v>
      </c>
      <c r="E37" s="8">
        <v>4310</v>
      </c>
      <c r="F37" s="8">
        <v>4618</v>
      </c>
      <c r="G37" s="8">
        <v>5594</v>
      </c>
      <c r="H37" s="8">
        <v>5970</v>
      </c>
      <c r="I37" s="8">
        <v>6598</v>
      </c>
      <c r="J37" s="8">
        <v>9173</v>
      </c>
      <c r="K37" s="8">
        <v>9698</v>
      </c>
    </row>
    <row r="38" spans="1:11" x14ac:dyDescent="0.55000000000000004">
      <c r="A38" s="3" t="s">
        <v>216</v>
      </c>
      <c r="B38" s="8">
        <v>1363</v>
      </c>
      <c r="C38" s="8">
        <v>1252</v>
      </c>
      <c r="D38" s="8">
        <v>1128</v>
      </c>
      <c r="E38" s="8">
        <v>1223</v>
      </c>
      <c r="F38" s="8">
        <v>1231</v>
      </c>
      <c r="G38" s="8">
        <v>1461</v>
      </c>
      <c r="H38" s="8">
        <v>1469</v>
      </c>
      <c r="I38" s="8">
        <v>1262</v>
      </c>
      <c r="J38" s="8">
        <v>1401</v>
      </c>
      <c r="K38" s="8">
        <v>1545</v>
      </c>
    </row>
    <row r="39" spans="1:11" x14ac:dyDescent="0.55000000000000004">
      <c r="A39" s="2" t="s">
        <v>186</v>
      </c>
      <c r="B39" s="8">
        <v>5741</v>
      </c>
      <c r="C39" s="8">
        <v>5620</v>
      </c>
      <c r="D39" s="8">
        <v>5079</v>
      </c>
      <c r="E39" s="8">
        <v>4856</v>
      </c>
      <c r="F39" s="8">
        <v>5264</v>
      </c>
      <c r="G39" s="8">
        <v>5473</v>
      </c>
      <c r="H39" s="8">
        <v>5601</v>
      </c>
      <c r="I39" s="8">
        <v>5768</v>
      </c>
      <c r="J39" s="8">
        <v>5029</v>
      </c>
      <c r="K39" s="8">
        <v>5226</v>
      </c>
    </row>
    <row r="40" spans="1:11" x14ac:dyDescent="0.55000000000000004">
      <c r="A40" s="3" t="s">
        <v>217</v>
      </c>
      <c r="B40" s="8" t="s">
        <v>32</v>
      </c>
      <c r="C40" s="8" t="s">
        <v>32</v>
      </c>
      <c r="D40" s="8" t="s">
        <v>32</v>
      </c>
      <c r="E40" s="8" t="s">
        <v>32</v>
      </c>
      <c r="F40" s="8" t="s">
        <v>32</v>
      </c>
      <c r="G40" s="8" t="s">
        <v>32</v>
      </c>
      <c r="H40" s="8" t="s">
        <v>32</v>
      </c>
      <c r="I40" s="8" t="s">
        <v>32</v>
      </c>
      <c r="J40" s="8" t="s">
        <v>32</v>
      </c>
      <c r="K40" s="8" t="s">
        <v>32</v>
      </c>
    </row>
    <row r="41" spans="1:11" x14ac:dyDescent="0.55000000000000004">
      <c r="A41" s="3" t="s">
        <v>218</v>
      </c>
      <c r="B41" s="8">
        <v>426</v>
      </c>
      <c r="C41" s="8">
        <v>400</v>
      </c>
      <c r="D41" s="8">
        <v>389</v>
      </c>
      <c r="E41" s="8">
        <v>381</v>
      </c>
      <c r="F41" s="8">
        <v>422</v>
      </c>
      <c r="G41" s="8">
        <v>457</v>
      </c>
      <c r="H41" s="8">
        <v>438</v>
      </c>
      <c r="I41" s="8">
        <v>454</v>
      </c>
      <c r="J41" s="8">
        <v>383</v>
      </c>
      <c r="K41" s="8">
        <v>417</v>
      </c>
    </row>
    <row r="42" spans="1:11" x14ac:dyDescent="0.55000000000000004">
      <c r="A42" s="3" t="s">
        <v>219</v>
      </c>
      <c r="B42" s="8">
        <v>145</v>
      </c>
      <c r="C42" s="8">
        <v>154</v>
      </c>
      <c r="D42" s="8">
        <v>140</v>
      </c>
      <c r="E42" s="8">
        <v>161</v>
      </c>
      <c r="F42" s="8">
        <v>163</v>
      </c>
      <c r="G42" s="8">
        <v>132</v>
      </c>
      <c r="H42" s="8">
        <v>145</v>
      </c>
      <c r="I42" s="8">
        <v>122</v>
      </c>
      <c r="J42" s="8">
        <v>116</v>
      </c>
      <c r="K42" s="8">
        <v>119</v>
      </c>
    </row>
    <row r="43" spans="1:11" x14ac:dyDescent="0.55000000000000004">
      <c r="A43" s="3" t="s">
        <v>220</v>
      </c>
      <c r="B43" s="8">
        <v>1033</v>
      </c>
      <c r="C43" s="8">
        <v>955</v>
      </c>
      <c r="D43" s="8">
        <v>828</v>
      </c>
      <c r="E43" s="8">
        <v>655</v>
      </c>
      <c r="F43" s="8">
        <v>561</v>
      </c>
      <c r="G43" s="8">
        <v>631</v>
      </c>
      <c r="H43" s="8">
        <v>695</v>
      </c>
      <c r="I43" s="8">
        <v>721</v>
      </c>
      <c r="J43" s="8">
        <v>622</v>
      </c>
      <c r="K43" s="8">
        <v>639</v>
      </c>
    </row>
    <row r="44" spans="1:11" x14ac:dyDescent="0.55000000000000004">
      <c r="A44" s="3" t="s">
        <v>221</v>
      </c>
      <c r="B44" s="8">
        <v>502</v>
      </c>
      <c r="C44" s="8">
        <v>544</v>
      </c>
      <c r="D44" s="8">
        <v>522</v>
      </c>
      <c r="E44" s="8">
        <v>487</v>
      </c>
      <c r="F44" s="8">
        <v>530</v>
      </c>
      <c r="G44" s="8">
        <v>529</v>
      </c>
      <c r="H44" s="8">
        <v>524</v>
      </c>
      <c r="I44" s="8">
        <v>547</v>
      </c>
      <c r="J44" s="8">
        <v>518</v>
      </c>
      <c r="K44" s="8">
        <v>468</v>
      </c>
    </row>
    <row r="45" spans="1:11" x14ac:dyDescent="0.55000000000000004">
      <c r="A45" s="3" t="s">
        <v>222</v>
      </c>
      <c r="B45" s="8">
        <v>505</v>
      </c>
      <c r="C45" s="8">
        <v>496</v>
      </c>
      <c r="D45" s="8">
        <v>448</v>
      </c>
      <c r="E45" s="8">
        <v>397</v>
      </c>
      <c r="F45" s="8">
        <v>419</v>
      </c>
      <c r="G45" s="8">
        <v>461</v>
      </c>
      <c r="H45" s="8">
        <v>452</v>
      </c>
      <c r="I45" s="8">
        <v>385</v>
      </c>
      <c r="J45" s="8">
        <v>320</v>
      </c>
      <c r="K45" s="8">
        <v>302</v>
      </c>
    </row>
    <row r="46" spans="1:11" x14ac:dyDescent="0.55000000000000004">
      <c r="A46" s="3" t="s">
        <v>223</v>
      </c>
      <c r="B46" s="8">
        <v>1047</v>
      </c>
      <c r="C46" s="8">
        <v>1086</v>
      </c>
      <c r="D46" s="8">
        <v>836</v>
      </c>
      <c r="E46" s="8">
        <v>980</v>
      </c>
      <c r="F46" s="8">
        <v>1032</v>
      </c>
      <c r="G46" s="8">
        <v>1209</v>
      </c>
      <c r="H46" s="8">
        <v>1305</v>
      </c>
      <c r="I46" s="8">
        <v>1465</v>
      </c>
      <c r="J46" s="8">
        <v>1309</v>
      </c>
      <c r="K46" s="8">
        <v>1286</v>
      </c>
    </row>
    <row r="47" spans="1:11" x14ac:dyDescent="0.55000000000000004">
      <c r="A47" s="3" t="s">
        <v>224</v>
      </c>
      <c r="B47" s="8">
        <v>2083</v>
      </c>
      <c r="C47" s="8">
        <v>1985</v>
      </c>
      <c r="D47" s="8">
        <v>1916</v>
      </c>
      <c r="E47" s="8">
        <v>1795</v>
      </c>
      <c r="F47" s="8">
        <v>2137</v>
      </c>
      <c r="G47" s="8">
        <v>2054</v>
      </c>
      <c r="H47" s="8">
        <v>2042</v>
      </c>
      <c r="I47" s="8">
        <v>2073</v>
      </c>
      <c r="J47" s="8">
        <v>1761</v>
      </c>
      <c r="K47" s="8">
        <v>1995</v>
      </c>
    </row>
    <row r="48" spans="1:11" x14ac:dyDescent="0.55000000000000004">
      <c r="A48" s="2" t="s">
        <v>187</v>
      </c>
      <c r="B48" s="8">
        <v>5419</v>
      </c>
      <c r="C48" s="8">
        <v>5428</v>
      </c>
      <c r="D48" s="8">
        <v>5301</v>
      </c>
      <c r="E48" s="8">
        <v>5101</v>
      </c>
      <c r="F48" s="8">
        <v>4819</v>
      </c>
      <c r="G48" s="8">
        <v>4988</v>
      </c>
      <c r="H48" s="8">
        <v>5091</v>
      </c>
      <c r="I48" s="8">
        <v>4793</v>
      </c>
      <c r="J48" s="8">
        <v>4380</v>
      </c>
      <c r="K48" s="8">
        <v>4713</v>
      </c>
    </row>
    <row r="49" spans="1:11" x14ac:dyDescent="0.55000000000000004">
      <c r="A49" s="3" t="s">
        <v>225</v>
      </c>
      <c r="B49" s="8" t="s">
        <v>32</v>
      </c>
      <c r="C49" s="8" t="s">
        <v>32</v>
      </c>
      <c r="D49" s="8" t="s">
        <v>32</v>
      </c>
      <c r="E49" s="8" t="s">
        <v>32</v>
      </c>
      <c r="F49" s="8" t="s">
        <v>32</v>
      </c>
      <c r="G49" s="8" t="s">
        <v>32</v>
      </c>
      <c r="H49" s="8" t="s">
        <v>32</v>
      </c>
      <c r="I49" s="8" t="s">
        <v>32</v>
      </c>
      <c r="J49" s="8" t="s">
        <v>32</v>
      </c>
      <c r="K49" s="8" t="s">
        <v>32</v>
      </c>
    </row>
    <row r="50" spans="1:11" x14ac:dyDescent="0.55000000000000004">
      <c r="A50" s="3" t="s">
        <v>226</v>
      </c>
      <c r="B50" s="8">
        <v>641</v>
      </c>
      <c r="C50" s="8">
        <v>612</v>
      </c>
      <c r="D50" s="8">
        <v>612</v>
      </c>
      <c r="E50" s="8">
        <v>594</v>
      </c>
      <c r="F50" s="8">
        <v>638</v>
      </c>
      <c r="G50" s="8">
        <v>735</v>
      </c>
      <c r="H50" s="8">
        <v>730</v>
      </c>
      <c r="I50" s="8">
        <v>611</v>
      </c>
      <c r="J50" s="8">
        <v>494</v>
      </c>
      <c r="K50" s="8">
        <v>564</v>
      </c>
    </row>
    <row r="51" spans="1:11" x14ac:dyDescent="0.55000000000000004">
      <c r="A51" s="3" t="s">
        <v>227</v>
      </c>
      <c r="B51" s="8">
        <v>4009</v>
      </c>
      <c r="C51" s="8">
        <v>4140</v>
      </c>
      <c r="D51" s="8">
        <v>4082</v>
      </c>
      <c r="E51" s="8">
        <v>3832</v>
      </c>
      <c r="F51" s="8">
        <v>3593</v>
      </c>
      <c r="G51" s="8">
        <v>3678</v>
      </c>
      <c r="H51" s="8">
        <v>3830</v>
      </c>
      <c r="I51" s="8">
        <v>3607</v>
      </c>
      <c r="J51" s="8">
        <v>3444</v>
      </c>
      <c r="K51" s="8">
        <v>3613</v>
      </c>
    </row>
    <row r="52" spans="1:11" x14ac:dyDescent="0.55000000000000004">
      <c r="A52" s="3" t="s">
        <v>228</v>
      </c>
      <c r="B52" s="8">
        <v>768</v>
      </c>
      <c r="C52" s="8">
        <v>673</v>
      </c>
      <c r="D52" s="8">
        <v>606</v>
      </c>
      <c r="E52" s="8">
        <v>675</v>
      </c>
      <c r="F52" s="8">
        <v>588</v>
      </c>
      <c r="G52" s="8">
        <v>575</v>
      </c>
      <c r="H52" s="8">
        <v>530</v>
      </c>
      <c r="I52" s="8">
        <v>575</v>
      </c>
      <c r="J52" s="8">
        <v>442</v>
      </c>
      <c r="K52" s="8">
        <v>536</v>
      </c>
    </row>
    <row r="53" spans="1:11" x14ac:dyDescent="0.55000000000000004">
      <c r="A53" s="2" t="s">
        <v>188</v>
      </c>
      <c r="B53" s="8">
        <v>16449</v>
      </c>
      <c r="C53" s="8">
        <v>15665</v>
      </c>
      <c r="D53" s="8">
        <v>14656</v>
      </c>
      <c r="E53" s="8">
        <v>14908</v>
      </c>
      <c r="F53" s="8">
        <v>14697</v>
      </c>
      <c r="G53" s="8">
        <v>15870</v>
      </c>
      <c r="H53" s="8">
        <v>15940</v>
      </c>
      <c r="I53" s="8">
        <v>16386</v>
      </c>
      <c r="J53" s="8">
        <v>16668</v>
      </c>
      <c r="K53" s="8">
        <v>16651</v>
      </c>
    </row>
    <row r="54" spans="1:11" x14ac:dyDescent="0.55000000000000004">
      <c r="A54" s="3" t="s">
        <v>229</v>
      </c>
      <c r="B54" s="8">
        <v>5</v>
      </c>
      <c r="C54" s="8" t="s">
        <v>32</v>
      </c>
      <c r="D54" s="8" t="s">
        <v>32</v>
      </c>
      <c r="E54" s="8" t="s">
        <v>32</v>
      </c>
      <c r="F54" s="8" t="s">
        <v>32</v>
      </c>
      <c r="G54" s="8">
        <v>5</v>
      </c>
      <c r="H54" s="8" t="s">
        <v>32</v>
      </c>
      <c r="I54" s="8" t="s">
        <v>32</v>
      </c>
      <c r="J54" s="8" t="s">
        <v>32</v>
      </c>
      <c r="K54" s="8" t="s">
        <v>32</v>
      </c>
    </row>
    <row r="55" spans="1:11" x14ac:dyDescent="0.55000000000000004">
      <c r="A55" s="3" t="s">
        <v>230</v>
      </c>
      <c r="B55" s="8">
        <v>3509</v>
      </c>
      <c r="C55" s="8">
        <v>3321</v>
      </c>
      <c r="D55" s="8">
        <v>3022</v>
      </c>
      <c r="E55" s="8">
        <v>3023</v>
      </c>
      <c r="F55" s="8">
        <v>3072</v>
      </c>
      <c r="G55" s="8">
        <v>3399</v>
      </c>
      <c r="H55" s="8">
        <v>3554</v>
      </c>
      <c r="I55" s="8">
        <v>3603</v>
      </c>
      <c r="J55" s="8">
        <v>3313</v>
      </c>
      <c r="K55" s="8">
        <v>3544</v>
      </c>
    </row>
    <row r="56" spans="1:11" x14ac:dyDescent="0.55000000000000004">
      <c r="A56" s="3" t="s">
        <v>231</v>
      </c>
      <c r="B56" s="8">
        <v>2414</v>
      </c>
      <c r="C56" s="8">
        <v>2175</v>
      </c>
      <c r="D56" s="8">
        <v>2037</v>
      </c>
      <c r="E56" s="8">
        <v>2089</v>
      </c>
      <c r="F56" s="8">
        <v>1939</v>
      </c>
      <c r="G56" s="8">
        <v>2166</v>
      </c>
      <c r="H56" s="8">
        <v>2163</v>
      </c>
      <c r="I56" s="8">
        <v>2065</v>
      </c>
      <c r="J56" s="8">
        <v>2040</v>
      </c>
      <c r="K56" s="8">
        <v>2153</v>
      </c>
    </row>
    <row r="57" spans="1:11" x14ac:dyDescent="0.55000000000000004">
      <c r="A57" s="3" t="s">
        <v>232</v>
      </c>
      <c r="B57" s="8">
        <v>7603</v>
      </c>
      <c r="C57" s="8">
        <v>7339</v>
      </c>
      <c r="D57" s="8">
        <v>7013</v>
      </c>
      <c r="E57" s="8">
        <v>7226</v>
      </c>
      <c r="F57" s="8">
        <v>7051</v>
      </c>
      <c r="G57" s="8">
        <v>7281</v>
      </c>
      <c r="H57" s="8">
        <v>7216</v>
      </c>
      <c r="I57" s="8">
        <v>7385</v>
      </c>
      <c r="J57" s="8">
        <v>7359</v>
      </c>
      <c r="K57" s="8">
        <v>7499</v>
      </c>
    </row>
    <row r="58" spans="1:11" x14ac:dyDescent="0.55000000000000004">
      <c r="A58" s="3" t="s">
        <v>233</v>
      </c>
      <c r="B58" s="8">
        <v>2918</v>
      </c>
      <c r="C58" s="8">
        <v>2827</v>
      </c>
      <c r="D58" s="8">
        <v>2580</v>
      </c>
      <c r="E58" s="8">
        <v>2568</v>
      </c>
      <c r="F58" s="8">
        <v>2634</v>
      </c>
      <c r="G58" s="8">
        <v>3019</v>
      </c>
      <c r="H58" s="8">
        <v>3005</v>
      </c>
      <c r="I58" s="8">
        <v>3330</v>
      </c>
      <c r="J58" s="8">
        <v>3953</v>
      </c>
      <c r="K58" s="8">
        <v>3454</v>
      </c>
    </row>
    <row r="59" spans="1:11" x14ac:dyDescent="0.55000000000000004">
      <c r="A59" s="2" t="s">
        <v>189</v>
      </c>
      <c r="B59" s="8">
        <v>26344</v>
      </c>
      <c r="C59" s="8">
        <v>26224</v>
      </c>
      <c r="D59" s="8">
        <v>25856</v>
      </c>
      <c r="E59" s="8">
        <v>25734</v>
      </c>
      <c r="F59" s="8">
        <v>26535</v>
      </c>
      <c r="G59" s="8">
        <v>27158</v>
      </c>
      <c r="H59" s="8">
        <v>28227</v>
      </c>
      <c r="I59" s="8">
        <v>32977</v>
      </c>
      <c r="J59" s="8">
        <v>35381</v>
      </c>
      <c r="K59" s="8">
        <v>36636</v>
      </c>
    </row>
    <row r="60" spans="1:11" x14ac:dyDescent="0.55000000000000004">
      <c r="A60" s="3" t="s">
        <v>234</v>
      </c>
      <c r="B60" s="8">
        <v>11</v>
      </c>
      <c r="C60" s="8">
        <v>6</v>
      </c>
      <c r="D60" s="8">
        <v>19</v>
      </c>
      <c r="E60" s="8">
        <v>11</v>
      </c>
      <c r="F60" s="8">
        <v>6</v>
      </c>
      <c r="G60" s="8">
        <v>9</v>
      </c>
      <c r="H60" s="8">
        <v>8</v>
      </c>
      <c r="I60" s="8" t="s">
        <v>32</v>
      </c>
      <c r="J60" s="8" t="s">
        <v>32</v>
      </c>
      <c r="K60" s="8" t="s">
        <v>32</v>
      </c>
    </row>
    <row r="61" spans="1:11" x14ac:dyDescent="0.55000000000000004">
      <c r="A61" s="3" t="s">
        <v>235</v>
      </c>
      <c r="B61" s="8">
        <v>3787</v>
      </c>
      <c r="C61" s="8">
        <v>3570</v>
      </c>
      <c r="D61" s="8">
        <v>3442</v>
      </c>
      <c r="E61" s="8">
        <v>3485</v>
      </c>
      <c r="F61" s="8">
        <v>3558</v>
      </c>
      <c r="G61" s="8">
        <v>3815</v>
      </c>
      <c r="H61" s="8">
        <v>3746</v>
      </c>
      <c r="I61" s="8">
        <v>3949</v>
      </c>
      <c r="J61" s="8">
        <v>3581</v>
      </c>
      <c r="K61" s="8">
        <v>3919</v>
      </c>
    </row>
    <row r="62" spans="1:11" x14ac:dyDescent="0.55000000000000004">
      <c r="A62" s="3" t="s">
        <v>236</v>
      </c>
      <c r="B62" s="8">
        <v>3507</v>
      </c>
      <c r="C62" s="8">
        <v>3455</v>
      </c>
      <c r="D62" s="8">
        <v>3456</v>
      </c>
      <c r="E62" s="8">
        <v>3381</v>
      </c>
      <c r="F62" s="8">
        <v>3622</v>
      </c>
      <c r="G62" s="8">
        <v>4138</v>
      </c>
      <c r="H62" s="8">
        <v>4346</v>
      </c>
      <c r="I62" s="8">
        <v>4160</v>
      </c>
      <c r="J62" s="8">
        <v>4231</v>
      </c>
      <c r="K62" s="8">
        <v>4101</v>
      </c>
    </row>
    <row r="63" spans="1:11" x14ac:dyDescent="0.55000000000000004">
      <c r="A63" s="3" t="s">
        <v>237</v>
      </c>
      <c r="B63" s="8">
        <v>4923</v>
      </c>
      <c r="C63" s="8">
        <v>4574</v>
      </c>
      <c r="D63" s="8">
        <v>4373</v>
      </c>
      <c r="E63" s="8">
        <v>4198</v>
      </c>
      <c r="F63" s="8">
        <v>4239</v>
      </c>
      <c r="G63" s="8">
        <v>4642</v>
      </c>
      <c r="H63" s="8">
        <v>4665</v>
      </c>
      <c r="I63" s="8">
        <v>4984</v>
      </c>
      <c r="J63" s="8">
        <v>4818</v>
      </c>
      <c r="K63" s="8">
        <v>4844</v>
      </c>
    </row>
    <row r="64" spans="1:11" x14ac:dyDescent="0.55000000000000004">
      <c r="A64" s="3" t="s">
        <v>238</v>
      </c>
      <c r="B64" s="8">
        <v>2549</v>
      </c>
      <c r="C64" s="8">
        <v>2540</v>
      </c>
      <c r="D64" s="8">
        <v>2555</v>
      </c>
      <c r="E64" s="8">
        <v>2497</v>
      </c>
      <c r="F64" s="8">
        <v>2717</v>
      </c>
      <c r="G64" s="8">
        <v>2900</v>
      </c>
      <c r="H64" s="8">
        <v>3097</v>
      </c>
      <c r="I64" s="8">
        <v>3073</v>
      </c>
      <c r="J64" s="8">
        <v>2753</v>
      </c>
      <c r="K64" s="8">
        <v>2734</v>
      </c>
    </row>
    <row r="65" spans="1:11" x14ac:dyDescent="0.55000000000000004">
      <c r="A65" s="3" t="s">
        <v>239</v>
      </c>
      <c r="B65" s="8">
        <v>1780</v>
      </c>
      <c r="C65" s="8">
        <v>1747</v>
      </c>
      <c r="D65" s="8">
        <v>1580</v>
      </c>
      <c r="E65" s="8">
        <v>1611</v>
      </c>
      <c r="F65" s="8">
        <v>1444</v>
      </c>
      <c r="G65" s="8">
        <v>1644</v>
      </c>
      <c r="H65" s="8">
        <v>1709</v>
      </c>
      <c r="I65" s="8">
        <v>1806</v>
      </c>
      <c r="J65" s="8">
        <v>1559</v>
      </c>
      <c r="K65" s="8">
        <v>1541</v>
      </c>
    </row>
    <row r="66" spans="1:11" x14ac:dyDescent="0.55000000000000004">
      <c r="A66" s="3" t="s">
        <v>240</v>
      </c>
      <c r="B66" s="8">
        <v>9787</v>
      </c>
      <c r="C66" s="8">
        <v>10332</v>
      </c>
      <c r="D66" s="8">
        <v>10431</v>
      </c>
      <c r="E66" s="8">
        <v>10551</v>
      </c>
      <c r="F66" s="8">
        <v>10949</v>
      </c>
      <c r="G66" s="8">
        <v>10010</v>
      </c>
      <c r="H66" s="8">
        <v>10656</v>
      </c>
      <c r="I66" s="8">
        <v>15001</v>
      </c>
      <c r="J66" s="8">
        <v>18435</v>
      </c>
      <c r="K66" s="8">
        <v>19493</v>
      </c>
    </row>
    <row r="67" spans="1:11" x14ac:dyDescent="0.55000000000000004">
      <c r="A67" s="2" t="s">
        <v>33</v>
      </c>
      <c r="B67" s="8">
        <v>109076</v>
      </c>
      <c r="C67" s="8">
        <v>106495</v>
      </c>
      <c r="D67" s="8">
        <v>102509</v>
      </c>
      <c r="E67" s="8">
        <v>104378</v>
      </c>
      <c r="F67" s="8">
        <v>107888</v>
      </c>
      <c r="G67" s="8">
        <v>114898</v>
      </c>
      <c r="H67" s="8">
        <v>119461</v>
      </c>
      <c r="I67" s="8">
        <v>129824</v>
      </c>
      <c r="J67" s="8">
        <v>131613</v>
      </c>
      <c r="K67" s="8">
        <v>139002</v>
      </c>
    </row>
  </sheetData>
  <hyperlinks>
    <hyperlink ref="A2" location="'Cover page'!A1" display="'Cover page'!A1" xr:uid="{E6E2D24C-CCDF-4A1B-9385-5B8B356CE0AC}"/>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A17F-CF8E-4B03-8333-9EDA4DF71872}">
  <dimension ref="A1:K67"/>
  <sheetViews>
    <sheetView zoomScale="85" zoomScaleNormal="85" workbookViewId="0">
      <selection activeCell="B2" sqref="B2"/>
    </sheetView>
  </sheetViews>
  <sheetFormatPr defaultRowHeight="14.4" x14ac:dyDescent="0.55000000000000004"/>
  <cols>
    <col min="1" max="1" width="57.68359375" bestFit="1" customWidth="1"/>
    <col min="2" max="2" width="7.83984375" bestFit="1" customWidth="1"/>
    <col min="3" max="10" width="7.26171875" bestFit="1" customWidth="1"/>
    <col min="11" max="11" width="8.3125" bestFit="1" customWidth="1"/>
    <col min="12" max="12" width="13.15625" bestFit="1" customWidth="1"/>
    <col min="13" max="13" width="16.15625" bestFit="1" customWidth="1"/>
    <col min="14" max="14" width="13.15625" bestFit="1" customWidth="1"/>
    <col min="15" max="15" width="16.15625" bestFit="1" customWidth="1"/>
    <col min="16" max="16" width="13.15625" bestFit="1" customWidth="1"/>
    <col min="17" max="17" width="16.15625" bestFit="1" customWidth="1"/>
    <col min="18" max="18" width="13.15625" bestFit="1" customWidth="1"/>
    <col min="19" max="19" width="16.15625" bestFit="1" customWidth="1"/>
    <col min="20" max="20" width="13.15625" bestFit="1" customWidth="1"/>
    <col min="21" max="21" width="16.15625" bestFit="1" customWidth="1"/>
  </cols>
  <sheetData>
    <row r="1" spans="1:11" ht="17.100000000000001" thickBot="1" x14ac:dyDescent="0.7">
      <c r="A1" s="4" t="str">
        <f>'Cover page'!$A$23</f>
        <v>Table 2.2. Claims (frequency rate) by Occupation (ANZSCO Sub major group), 10 years to 2022-23</v>
      </c>
      <c r="B1" s="5"/>
    </row>
    <row r="2" spans="1:11" ht="14.7" thickTop="1" x14ac:dyDescent="0.55000000000000004">
      <c r="A2" s="5"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34</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182</v>
      </c>
      <c r="B8" s="9">
        <v>1.7773969015795328</v>
      </c>
      <c r="C8" s="9">
        <v>1.6415881419589866</v>
      </c>
      <c r="D8" s="9">
        <v>1.6221227110520975</v>
      </c>
      <c r="E8" s="9">
        <v>1.7023207135202238</v>
      </c>
      <c r="F8" s="9">
        <v>1.7175715165684138</v>
      </c>
      <c r="G8" s="9">
        <v>2.0093021158053768</v>
      </c>
      <c r="H8" s="9">
        <v>2.1277073975966809</v>
      </c>
      <c r="I8" s="9">
        <v>2.0643375527819159</v>
      </c>
      <c r="J8" s="9">
        <v>1.9009983443405669</v>
      </c>
      <c r="K8" s="9">
        <v>1.9017364145513709</v>
      </c>
    </row>
    <row r="9" spans="1:11" x14ac:dyDescent="0.55000000000000004">
      <c r="A9" s="3" t="s">
        <v>190</v>
      </c>
      <c r="B9" s="9" t="s">
        <v>32</v>
      </c>
      <c r="C9" s="9" t="s">
        <v>32</v>
      </c>
      <c r="D9" s="9" t="s">
        <v>32</v>
      </c>
      <c r="E9" s="9" t="s">
        <v>32</v>
      </c>
      <c r="F9" s="9" t="s">
        <v>32</v>
      </c>
      <c r="G9" s="9" t="s">
        <v>32</v>
      </c>
      <c r="H9" s="9" t="s">
        <v>32</v>
      </c>
      <c r="I9" s="9" t="s">
        <v>32</v>
      </c>
      <c r="J9" s="9" t="s">
        <v>32</v>
      </c>
      <c r="K9" s="9" t="s">
        <v>32</v>
      </c>
    </row>
    <row r="10" spans="1:11" x14ac:dyDescent="0.55000000000000004">
      <c r="A10" s="3" t="s">
        <v>191</v>
      </c>
      <c r="B10" s="9">
        <v>2.1193135141578758</v>
      </c>
      <c r="C10" s="9">
        <v>2.466111255375397</v>
      </c>
      <c r="D10" s="9">
        <v>2.2250660617409284</v>
      </c>
      <c r="E10" s="9">
        <v>2.8772245327224626</v>
      </c>
      <c r="F10" s="9">
        <v>2.9621035893396095</v>
      </c>
      <c r="G10" s="9">
        <v>2.2700178996190203</v>
      </c>
      <c r="H10" s="9">
        <v>3.7368812958893116</v>
      </c>
      <c r="I10" s="9">
        <v>3.9238565244872214</v>
      </c>
      <c r="J10" s="9">
        <v>3.2414017802222785</v>
      </c>
      <c r="K10" s="9">
        <v>2.7061526839076002</v>
      </c>
    </row>
    <row r="11" spans="1:11" x14ac:dyDescent="0.55000000000000004">
      <c r="A11" s="3" t="s">
        <v>192</v>
      </c>
      <c r="B11" s="9">
        <v>2.1319475760008495</v>
      </c>
      <c r="C11" s="9">
        <v>2.4638620290367328</v>
      </c>
      <c r="D11" s="9">
        <v>2.2510552239103951</v>
      </c>
      <c r="E11" s="9">
        <v>2.5304696360519001</v>
      </c>
      <c r="F11" s="9">
        <v>2.4267116016588388</v>
      </c>
      <c r="G11" s="9">
        <v>3.1558062425554168</v>
      </c>
      <c r="H11" s="9">
        <v>2.5294599148192658</v>
      </c>
      <c r="I11" s="9">
        <v>3.0904204757039877</v>
      </c>
      <c r="J11" s="9">
        <v>2.9319896131842347</v>
      </c>
      <c r="K11" s="9">
        <v>2.8972005174511426</v>
      </c>
    </row>
    <row r="12" spans="1:11" x14ac:dyDescent="0.55000000000000004">
      <c r="A12" s="3" t="s">
        <v>193</v>
      </c>
      <c r="B12" s="9">
        <v>1.6866385359172149</v>
      </c>
      <c r="C12" s="9">
        <v>1.4564734330790365</v>
      </c>
      <c r="D12" s="9">
        <v>1.4754442051281245</v>
      </c>
      <c r="E12" s="9">
        <v>1.4372473620499364</v>
      </c>
      <c r="F12" s="9">
        <v>1.524895881443743</v>
      </c>
      <c r="G12" s="9">
        <v>1.9462001151041564</v>
      </c>
      <c r="H12" s="9">
        <v>1.8999323978328997</v>
      </c>
      <c r="I12" s="9">
        <v>1.7305026060504825</v>
      </c>
      <c r="J12" s="9">
        <v>1.4916657778651661</v>
      </c>
      <c r="K12" s="9">
        <v>1.6215880221548262</v>
      </c>
    </row>
    <row r="13" spans="1:11" x14ac:dyDescent="0.55000000000000004">
      <c r="A13" s="3" t="s">
        <v>194</v>
      </c>
      <c r="B13" s="9">
        <v>1.9024766506478439</v>
      </c>
      <c r="C13" s="9">
        <v>1.78529019302475</v>
      </c>
      <c r="D13" s="9">
        <v>1.7518496319306283</v>
      </c>
      <c r="E13" s="9">
        <v>1.8450648193479073</v>
      </c>
      <c r="F13" s="9">
        <v>1.6663101914591747</v>
      </c>
      <c r="G13" s="9">
        <v>1.8672674259173161</v>
      </c>
      <c r="H13" s="9">
        <v>2.1253491896104033</v>
      </c>
      <c r="I13" s="9">
        <v>2.1031969667686625</v>
      </c>
      <c r="J13" s="9">
        <v>2.1444594878123895</v>
      </c>
      <c r="K13" s="9">
        <v>2.0566735972999273</v>
      </c>
    </row>
    <row r="14" spans="1:11" x14ac:dyDescent="0.55000000000000004">
      <c r="A14" s="2" t="s">
        <v>183</v>
      </c>
      <c r="B14" s="9">
        <v>2.5225007814749607</v>
      </c>
      <c r="C14" s="9">
        <v>2.4576692469313106</v>
      </c>
      <c r="D14" s="9">
        <v>2.1203995918072081</v>
      </c>
      <c r="E14" s="9">
        <v>2.2784794661877537</v>
      </c>
      <c r="F14" s="9">
        <v>2.196906567682833</v>
      </c>
      <c r="G14" s="9">
        <v>2.3317905167466533</v>
      </c>
      <c r="H14" s="9">
        <v>2.2948208992669583</v>
      </c>
      <c r="I14" s="9">
        <v>2.6002850368908148</v>
      </c>
      <c r="J14" s="9">
        <v>2.624765516785966</v>
      </c>
      <c r="K14" s="9">
        <v>2.9135317411371275</v>
      </c>
    </row>
    <row r="15" spans="1:11" x14ac:dyDescent="0.55000000000000004">
      <c r="A15" s="3" t="s">
        <v>195</v>
      </c>
      <c r="B15" s="9" t="s">
        <v>32</v>
      </c>
      <c r="C15" s="9" t="s">
        <v>32</v>
      </c>
      <c r="D15" s="9" t="s">
        <v>32</v>
      </c>
      <c r="E15" s="9" t="s">
        <v>32</v>
      </c>
      <c r="F15" s="9" t="s">
        <v>32</v>
      </c>
      <c r="G15" s="9" t="s">
        <v>32</v>
      </c>
      <c r="H15" s="9" t="s">
        <v>32</v>
      </c>
      <c r="I15" s="9" t="s">
        <v>32</v>
      </c>
      <c r="J15" s="9" t="s">
        <v>32</v>
      </c>
      <c r="K15" s="9" t="s">
        <v>32</v>
      </c>
    </row>
    <row r="16" spans="1:11" x14ac:dyDescent="0.55000000000000004">
      <c r="A16" s="3" t="s">
        <v>196</v>
      </c>
      <c r="B16" s="9">
        <v>2.3532627241009472</v>
      </c>
      <c r="C16" s="9">
        <v>2.6845020818798915</v>
      </c>
      <c r="D16" s="9">
        <v>2.2983924043653676</v>
      </c>
      <c r="E16" s="9">
        <v>2.5023086859279502</v>
      </c>
      <c r="F16" s="9">
        <v>2.4957557908842714</v>
      </c>
      <c r="G16" s="9">
        <v>3.0078641211116226</v>
      </c>
      <c r="H16" s="9">
        <v>2.660100681698832</v>
      </c>
      <c r="I16" s="9">
        <v>2.6916658547740608</v>
      </c>
      <c r="J16" s="9">
        <v>2.6098805143455333</v>
      </c>
      <c r="K16" s="9">
        <v>2.718895367378928</v>
      </c>
    </row>
    <row r="17" spans="1:11" x14ac:dyDescent="0.55000000000000004">
      <c r="A17" s="3" t="s">
        <v>197</v>
      </c>
      <c r="B17" s="9">
        <v>1.5021227685281719</v>
      </c>
      <c r="C17" s="9">
        <v>1.2067643662599652</v>
      </c>
      <c r="D17" s="9">
        <v>1.0273572251848622</v>
      </c>
      <c r="E17" s="9">
        <v>1.1679322640886649</v>
      </c>
      <c r="F17" s="9">
        <v>1.05418450555647</v>
      </c>
      <c r="G17" s="9">
        <v>0.97221549354656722</v>
      </c>
      <c r="H17" s="9">
        <v>0.91720574270007649</v>
      </c>
      <c r="I17" s="9">
        <v>1.2582022385036518</v>
      </c>
      <c r="J17" s="9">
        <v>1.0914891660546744</v>
      </c>
      <c r="K17" s="9">
        <v>1.4537568253065773</v>
      </c>
    </row>
    <row r="18" spans="1:11" x14ac:dyDescent="0.55000000000000004">
      <c r="A18" s="3" t="s">
        <v>198</v>
      </c>
      <c r="B18" s="9">
        <v>1.8079704844387181</v>
      </c>
      <c r="C18" s="9">
        <v>1.9967156486919944</v>
      </c>
      <c r="D18" s="9">
        <v>1.7742028444316165</v>
      </c>
      <c r="E18" s="9">
        <v>1.9398446100280828</v>
      </c>
      <c r="F18" s="9">
        <v>1.7864192635123248</v>
      </c>
      <c r="G18" s="9">
        <v>1.771862710378215</v>
      </c>
      <c r="H18" s="9">
        <v>1.5849517822847046</v>
      </c>
      <c r="I18" s="9">
        <v>1.4198999852627741</v>
      </c>
      <c r="J18" s="9">
        <v>1.5480527622130145</v>
      </c>
      <c r="K18" s="9">
        <v>1.4811037528362898</v>
      </c>
    </row>
    <row r="19" spans="1:11" x14ac:dyDescent="0.55000000000000004">
      <c r="A19" s="3" t="s">
        <v>199</v>
      </c>
      <c r="B19" s="9">
        <v>3.6312014672950612</v>
      </c>
      <c r="C19" s="9">
        <v>3.7593502268827894</v>
      </c>
      <c r="D19" s="9">
        <v>3.4227556267128967</v>
      </c>
      <c r="E19" s="9">
        <v>3.7447431435804384</v>
      </c>
      <c r="F19" s="9">
        <v>3.5299136053596234</v>
      </c>
      <c r="G19" s="9">
        <v>3.9827718442072886</v>
      </c>
      <c r="H19" s="9">
        <v>3.8984362789529401</v>
      </c>
      <c r="I19" s="9">
        <v>4.3853117081202271</v>
      </c>
      <c r="J19" s="9">
        <v>4.7208286743698284</v>
      </c>
      <c r="K19" s="9">
        <v>6.1505693833009625</v>
      </c>
    </row>
    <row r="20" spans="1:11" x14ac:dyDescent="0.55000000000000004">
      <c r="A20" s="3" t="s">
        <v>200</v>
      </c>
      <c r="B20" s="9">
        <v>4.8435811852334627</v>
      </c>
      <c r="C20" s="9">
        <v>4.4767428886907155</v>
      </c>
      <c r="D20" s="9">
        <v>3.608489054211657</v>
      </c>
      <c r="E20" s="9">
        <v>3.778566095224873</v>
      </c>
      <c r="F20" s="9">
        <v>3.8849053060521688</v>
      </c>
      <c r="G20" s="9">
        <v>4.1806697935140971</v>
      </c>
      <c r="H20" s="9">
        <v>4.1374131648036432</v>
      </c>
      <c r="I20" s="9">
        <v>5.3057724000394151</v>
      </c>
      <c r="J20" s="9">
        <v>5.1909848831548819</v>
      </c>
      <c r="K20" s="9">
        <v>4.9917233083464261</v>
      </c>
    </row>
    <row r="21" spans="1:11" x14ac:dyDescent="0.55000000000000004">
      <c r="A21" s="3" t="s">
        <v>201</v>
      </c>
      <c r="B21" s="9">
        <v>0.32666964012852501</v>
      </c>
      <c r="C21" s="9">
        <v>0.34765137562390946</v>
      </c>
      <c r="D21" s="9">
        <v>0.31383990028513165</v>
      </c>
      <c r="E21" s="9">
        <v>0.29252404950345251</v>
      </c>
      <c r="F21" s="9">
        <v>0.27023172119560024</v>
      </c>
      <c r="G21" s="9">
        <v>0.26314504970432967</v>
      </c>
      <c r="H21" s="9">
        <v>0.30646573551417661</v>
      </c>
      <c r="I21" s="9">
        <v>0.19783757085250112</v>
      </c>
      <c r="J21" s="9">
        <v>0.15652985237742936</v>
      </c>
      <c r="K21" s="9">
        <v>0.18216801396607049</v>
      </c>
    </row>
    <row r="22" spans="1:11" x14ac:dyDescent="0.55000000000000004">
      <c r="A22" s="3" t="s">
        <v>202</v>
      </c>
      <c r="B22" s="9">
        <v>2.1572534939148853</v>
      </c>
      <c r="C22" s="9">
        <v>2.3876990770406974</v>
      </c>
      <c r="D22" s="9">
        <v>2.0807456402010578</v>
      </c>
      <c r="E22" s="9">
        <v>1.9998839037492735</v>
      </c>
      <c r="F22" s="9">
        <v>1.8799581033054267</v>
      </c>
      <c r="G22" s="9">
        <v>2.3004349823915815</v>
      </c>
      <c r="H22" s="9">
        <v>2.4984858019481266</v>
      </c>
      <c r="I22" s="9">
        <v>2.2043196882460139</v>
      </c>
      <c r="J22" s="9">
        <v>2.2747440387185147</v>
      </c>
      <c r="K22" s="9">
        <v>2.6333413467494218</v>
      </c>
    </row>
    <row r="23" spans="1:11" x14ac:dyDescent="0.55000000000000004">
      <c r="A23" s="2" t="s">
        <v>184</v>
      </c>
      <c r="B23" s="9">
        <v>7.2276322691713206</v>
      </c>
      <c r="C23" s="9">
        <v>6.9269060380456686</v>
      </c>
      <c r="D23" s="9">
        <v>6.6367274307170039</v>
      </c>
      <c r="E23" s="9">
        <v>6.9785182093625133</v>
      </c>
      <c r="F23" s="9">
        <v>6.6285104550704457</v>
      </c>
      <c r="G23" s="9">
        <v>6.839119499305256</v>
      </c>
      <c r="H23" s="9">
        <v>7.6285051832310149</v>
      </c>
      <c r="I23" s="9">
        <v>7.7567725641688341</v>
      </c>
      <c r="J23" s="9">
        <v>7.7551029837758785</v>
      </c>
      <c r="K23" s="9">
        <v>7.1815393894069022</v>
      </c>
    </row>
    <row r="24" spans="1:11" x14ac:dyDescent="0.55000000000000004">
      <c r="A24" s="3" t="s">
        <v>203</v>
      </c>
      <c r="B24" s="9" t="s">
        <v>32</v>
      </c>
      <c r="C24" s="9" t="s">
        <v>32</v>
      </c>
      <c r="D24" s="9" t="s">
        <v>32</v>
      </c>
      <c r="E24" s="9" t="s">
        <v>32</v>
      </c>
      <c r="F24" s="9" t="s">
        <v>32</v>
      </c>
      <c r="G24" s="9" t="s">
        <v>32</v>
      </c>
      <c r="H24" s="9">
        <v>1.1180327876573988</v>
      </c>
      <c r="I24" s="9" t="s">
        <v>32</v>
      </c>
      <c r="J24" s="9" t="s">
        <v>32</v>
      </c>
      <c r="K24" s="9" t="s">
        <v>32</v>
      </c>
    </row>
    <row r="25" spans="1:11" x14ac:dyDescent="0.55000000000000004">
      <c r="A25" s="3" t="s">
        <v>204</v>
      </c>
      <c r="B25" s="9">
        <v>2.4551204634896409</v>
      </c>
      <c r="C25" s="9">
        <v>2.2254032841213238</v>
      </c>
      <c r="D25" s="9">
        <v>1.9193156859296001</v>
      </c>
      <c r="E25" s="9">
        <v>2.1226279393381375</v>
      </c>
      <c r="F25" s="9">
        <v>2.190805942509475</v>
      </c>
      <c r="G25" s="9">
        <v>1.9499242840068909</v>
      </c>
      <c r="H25" s="9">
        <v>1.9592279747102126</v>
      </c>
      <c r="I25" s="9">
        <v>1.88657448851525</v>
      </c>
      <c r="J25" s="9">
        <v>2.216991079641109</v>
      </c>
      <c r="K25" s="9">
        <v>2.3656269262192016</v>
      </c>
    </row>
    <row r="26" spans="1:11" x14ac:dyDescent="0.55000000000000004">
      <c r="A26" s="3" t="s">
        <v>205</v>
      </c>
      <c r="B26" s="9">
        <v>8.0881011654942387</v>
      </c>
      <c r="C26" s="9">
        <v>7.3393862560587593</v>
      </c>
      <c r="D26" s="9">
        <v>7.1079866610846736</v>
      </c>
      <c r="E26" s="9">
        <v>7.6305141620021804</v>
      </c>
      <c r="F26" s="9">
        <v>6.9285995968356735</v>
      </c>
      <c r="G26" s="9">
        <v>7.2923858627060234</v>
      </c>
      <c r="H26" s="9">
        <v>8.2122824003019286</v>
      </c>
      <c r="I26" s="9">
        <v>7.9404726392651943</v>
      </c>
      <c r="J26" s="9">
        <v>7.761309469146604</v>
      </c>
      <c r="K26" s="9">
        <v>6.9079247810099256</v>
      </c>
    </row>
    <row r="27" spans="1:11" x14ac:dyDescent="0.55000000000000004">
      <c r="A27" s="3" t="s">
        <v>206</v>
      </c>
      <c r="B27" s="9">
        <v>9.7513396169603919</v>
      </c>
      <c r="C27" s="9">
        <v>9.9679747041169922</v>
      </c>
      <c r="D27" s="9">
        <v>9.3848316294908454</v>
      </c>
      <c r="E27" s="9">
        <v>10.102295903110408</v>
      </c>
      <c r="F27" s="9">
        <v>9.4149650577498694</v>
      </c>
      <c r="G27" s="9">
        <v>9.4246703949452861</v>
      </c>
      <c r="H27" s="9">
        <v>11.161736413801178</v>
      </c>
      <c r="I27" s="9">
        <v>11.748832970336549</v>
      </c>
      <c r="J27" s="9">
        <v>11.693890821536735</v>
      </c>
      <c r="K27" s="9">
        <v>10.695083720419781</v>
      </c>
    </row>
    <row r="28" spans="1:11" x14ac:dyDescent="0.55000000000000004">
      <c r="A28" s="3" t="s">
        <v>207</v>
      </c>
      <c r="B28" s="9">
        <v>4.7859935670474645</v>
      </c>
      <c r="C28" s="9">
        <v>4.7266540150216789</v>
      </c>
      <c r="D28" s="9">
        <v>4.2138003094333527</v>
      </c>
      <c r="E28" s="9">
        <v>4.6770059280409546</v>
      </c>
      <c r="F28" s="9">
        <v>4.6868894412748645</v>
      </c>
      <c r="G28" s="9">
        <v>4.833788566784845</v>
      </c>
      <c r="H28" s="9">
        <v>5.1403193036270487</v>
      </c>
      <c r="I28" s="9">
        <v>5.3173533243423821</v>
      </c>
      <c r="J28" s="9">
        <v>5.6281717098904913</v>
      </c>
      <c r="K28" s="9">
        <v>4.7712100637301091</v>
      </c>
    </row>
    <row r="29" spans="1:11" x14ac:dyDescent="0.55000000000000004">
      <c r="A29" s="3" t="s">
        <v>208</v>
      </c>
      <c r="B29" s="9">
        <v>8.3842079910402685</v>
      </c>
      <c r="C29" s="9">
        <v>7.6854815191609474</v>
      </c>
      <c r="D29" s="9">
        <v>7.4744780452431208</v>
      </c>
      <c r="E29" s="9">
        <v>7.3277785518638332</v>
      </c>
      <c r="F29" s="9">
        <v>6.4173697556804763</v>
      </c>
      <c r="G29" s="9">
        <v>6.9722730088405935</v>
      </c>
      <c r="H29" s="9">
        <v>7.6345088537305363</v>
      </c>
      <c r="I29" s="9">
        <v>8.4891860873088625</v>
      </c>
      <c r="J29" s="9">
        <v>7.9025209791190081</v>
      </c>
      <c r="K29" s="9">
        <v>7.7731428646639502</v>
      </c>
    </row>
    <row r="30" spans="1:11" x14ac:dyDescent="0.55000000000000004">
      <c r="A30" s="3" t="s">
        <v>209</v>
      </c>
      <c r="B30" s="9">
        <v>12.472088291852048</v>
      </c>
      <c r="C30" s="9">
        <v>11.663879220305233</v>
      </c>
      <c r="D30" s="9">
        <v>12.543161546121748</v>
      </c>
      <c r="E30" s="9">
        <v>11.242630426817129</v>
      </c>
      <c r="F30" s="9">
        <v>10.48317010505823</v>
      </c>
      <c r="G30" s="9">
        <v>12.745341374817</v>
      </c>
      <c r="H30" s="9">
        <v>12.561796023425568</v>
      </c>
      <c r="I30" s="9">
        <v>14.660250670205579</v>
      </c>
      <c r="J30" s="9">
        <v>13.881971666124292</v>
      </c>
      <c r="K30" s="9">
        <v>12.941880709247837</v>
      </c>
    </row>
    <row r="31" spans="1:11" x14ac:dyDescent="0.55000000000000004">
      <c r="A31" s="3" t="s">
        <v>210</v>
      </c>
      <c r="B31" s="9">
        <v>8.7491374532662949</v>
      </c>
      <c r="C31" s="9">
        <v>8.4694556585433158</v>
      </c>
      <c r="D31" s="9">
        <v>8.3870268828939469</v>
      </c>
      <c r="E31" s="9">
        <v>8.9071664996192137</v>
      </c>
      <c r="F31" s="9">
        <v>8.7958398552932024</v>
      </c>
      <c r="G31" s="9">
        <v>9.2787492813047798</v>
      </c>
      <c r="H31" s="9">
        <v>10.963645792794118</v>
      </c>
      <c r="I31" s="9">
        <v>10.943763177438399</v>
      </c>
      <c r="J31" s="9">
        <v>10.270226946727488</v>
      </c>
      <c r="K31" s="9">
        <v>9.6706201640489802</v>
      </c>
    </row>
    <row r="32" spans="1:11" x14ac:dyDescent="0.55000000000000004">
      <c r="A32" s="2" t="s">
        <v>185</v>
      </c>
      <c r="B32" s="9">
        <v>12.55745291988528</v>
      </c>
      <c r="C32" s="9">
        <v>12.038310195171388</v>
      </c>
      <c r="D32" s="9">
        <v>10.443806126001675</v>
      </c>
      <c r="E32" s="9">
        <v>10.765034151324215</v>
      </c>
      <c r="F32" s="9">
        <v>10.861072612806506</v>
      </c>
      <c r="G32" s="9">
        <v>12.26240026833662</v>
      </c>
      <c r="H32" s="9">
        <v>13.784487156364243</v>
      </c>
      <c r="I32" s="9">
        <v>15.119556139614303</v>
      </c>
      <c r="J32" s="9">
        <v>16.194227675034416</v>
      </c>
      <c r="K32" s="9">
        <v>15.306451020294139</v>
      </c>
    </row>
    <row r="33" spans="1:11" x14ac:dyDescent="0.55000000000000004">
      <c r="A33" s="3" t="s">
        <v>211</v>
      </c>
      <c r="B33" s="9" t="s">
        <v>32</v>
      </c>
      <c r="C33" s="9" t="s">
        <v>32</v>
      </c>
      <c r="D33" s="9" t="s">
        <v>32</v>
      </c>
      <c r="E33" s="9" t="s">
        <v>32</v>
      </c>
      <c r="F33" s="9" t="s">
        <v>32</v>
      </c>
      <c r="G33" s="9" t="s">
        <v>32</v>
      </c>
      <c r="H33" s="9" t="s">
        <v>32</v>
      </c>
      <c r="I33" s="9" t="s">
        <v>32</v>
      </c>
      <c r="J33" s="9" t="s">
        <v>32</v>
      </c>
      <c r="K33" s="9" t="s">
        <v>32</v>
      </c>
    </row>
    <row r="34" spans="1:11" x14ac:dyDescent="0.55000000000000004">
      <c r="A34" s="3" t="s">
        <v>212</v>
      </c>
      <c r="B34" s="9">
        <v>19.836803704837592</v>
      </c>
      <c r="C34" s="9">
        <v>21.364966384480685</v>
      </c>
      <c r="D34" s="9">
        <v>13.949726992210149</v>
      </c>
      <c r="E34" s="9">
        <v>15.723286009481223</v>
      </c>
      <c r="F34" s="9">
        <v>17.627791021994422</v>
      </c>
      <c r="G34" s="9">
        <v>18.543360009014691</v>
      </c>
      <c r="H34" s="9">
        <v>21.122890888111002</v>
      </c>
      <c r="I34" s="9">
        <v>21.961826674320569</v>
      </c>
      <c r="J34" s="9">
        <v>21.608784263865779</v>
      </c>
      <c r="K34" s="9">
        <v>21.027840770979036</v>
      </c>
    </row>
    <row r="35" spans="1:11" x14ac:dyDescent="0.55000000000000004">
      <c r="A35" s="3" t="s">
        <v>213</v>
      </c>
      <c r="B35" s="9">
        <v>12.622886717122588</v>
      </c>
      <c r="C35" s="9">
        <v>12.22498764994433</v>
      </c>
      <c r="D35" s="9">
        <v>10.839089811814842</v>
      </c>
      <c r="E35" s="9">
        <v>11.405036610851283</v>
      </c>
      <c r="F35" s="9">
        <v>10.856359610167706</v>
      </c>
      <c r="G35" s="9">
        <v>12.109362055338817</v>
      </c>
      <c r="H35" s="9">
        <v>12.848191255139296</v>
      </c>
      <c r="I35" s="9">
        <v>15.466617478637845</v>
      </c>
      <c r="J35" s="9">
        <v>13.065924453445422</v>
      </c>
      <c r="K35" s="9">
        <v>13.365848321924641</v>
      </c>
    </row>
    <row r="36" spans="1:11" x14ac:dyDescent="0.55000000000000004">
      <c r="A36" s="3" t="s">
        <v>214</v>
      </c>
      <c r="B36" s="9">
        <v>5.9141161950417453</v>
      </c>
      <c r="C36" s="9">
        <v>5.3704422152501028</v>
      </c>
      <c r="D36" s="9">
        <v>5.1353856208654998</v>
      </c>
      <c r="E36" s="9">
        <v>4.7955525023197634</v>
      </c>
      <c r="F36" s="9">
        <v>5.4509076608645257</v>
      </c>
      <c r="G36" s="9">
        <v>5.7263843408960202</v>
      </c>
      <c r="H36" s="9">
        <v>6.8335865629532071</v>
      </c>
      <c r="I36" s="9">
        <v>6.3457887982796333</v>
      </c>
      <c r="J36" s="9">
        <v>9.1352751657516755</v>
      </c>
      <c r="K36" s="9">
        <v>6.281459709559333</v>
      </c>
    </row>
    <row r="37" spans="1:11" x14ac:dyDescent="0.55000000000000004">
      <c r="A37" s="3" t="s">
        <v>215</v>
      </c>
      <c r="B37" s="9">
        <v>17.779608427001165</v>
      </c>
      <c r="C37" s="9">
        <v>18.593111707033689</v>
      </c>
      <c r="D37" s="9">
        <v>17.296741105245474</v>
      </c>
      <c r="E37" s="9">
        <v>16.783650530617514</v>
      </c>
      <c r="F37" s="9">
        <v>17.294685491242017</v>
      </c>
      <c r="G37" s="9">
        <v>20.771100002134855</v>
      </c>
      <c r="H37" s="9">
        <v>23.179824089992</v>
      </c>
      <c r="I37" s="9">
        <v>23.377483459885877</v>
      </c>
      <c r="J37" s="9">
        <v>31.931118953293076</v>
      </c>
      <c r="K37" s="9">
        <v>34.832830588713207</v>
      </c>
    </row>
    <row r="38" spans="1:11" x14ac:dyDescent="0.55000000000000004">
      <c r="A38" s="3" t="s">
        <v>216</v>
      </c>
      <c r="B38" s="9">
        <v>7.9335878258224248</v>
      </c>
      <c r="C38" s="9">
        <v>6.2219092843905237</v>
      </c>
      <c r="D38" s="9">
        <v>5.7810001319361195</v>
      </c>
      <c r="E38" s="9">
        <v>6.2244116534527363</v>
      </c>
      <c r="F38" s="9">
        <v>5.7546214163299645</v>
      </c>
      <c r="G38" s="9">
        <v>6.5590875962327333</v>
      </c>
      <c r="H38" s="9">
        <v>7.7612097334516941</v>
      </c>
      <c r="I38" s="9">
        <v>7.6292369513790446</v>
      </c>
      <c r="J38" s="9">
        <v>9.1405661398578975</v>
      </c>
      <c r="K38" s="9">
        <v>7.2650679569641872</v>
      </c>
    </row>
    <row r="39" spans="1:11" x14ac:dyDescent="0.55000000000000004">
      <c r="A39" s="2" t="s">
        <v>186</v>
      </c>
      <c r="B39" s="9">
        <v>2.2348853484200797</v>
      </c>
      <c r="C39" s="9">
        <v>2.242339329849433</v>
      </c>
      <c r="D39" s="9">
        <v>1.9877317553083209</v>
      </c>
      <c r="E39" s="9">
        <v>1.9260887812547254</v>
      </c>
      <c r="F39" s="9">
        <v>2.0837109851401761</v>
      </c>
      <c r="G39" s="9">
        <v>1.9997175193200147</v>
      </c>
      <c r="H39" s="9">
        <v>2.0907754529350169</v>
      </c>
      <c r="I39" s="9">
        <v>2.1700525626472364</v>
      </c>
      <c r="J39" s="9">
        <v>1.8972755948001481</v>
      </c>
      <c r="K39" s="9">
        <v>1.9348083737830524</v>
      </c>
    </row>
    <row r="40" spans="1:11" x14ac:dyDescent="0.55000000000000004">
      <c r="A40" s="3" t="s">
        <v>217</v>
      </c>
      <c r="B40" s="9" t="s">
        <v>32</v>
      </c>
      <c r="C40" s="9" t="s">
        <v>32</v>
      </c>
      <c r="D40" s="9" t="s">
        <v>32</v>
      </c>
      <c r="E40" s="9" t="s">
        <v>32</v>
      </c>
      <c r="F40" s="9" t="s">
        <v>32</v>
      </c>
      <c r="G40" s="9" t="s">
        <v>32</v>
      </c>
      <c r="H40" s="9" t="s">
        <v>32</v>
      </c>
      <c r="I40" s="9" t="s">
        <v>32</v>
      </c>
      <c r="J40" s="9" t="s">
        <v>32</v>
      </c>
      <c r="K40" s="9" t="s">
        <v>32</v>
      </c>
    </row>
    <row r="41" spans="1:11" x14ac:dyDescent="0.55000000000000004">
      <c r="A41" s="3" t="s">
        <v>218</v>
      </c>
      <c r="B41" s="9">
        <v>0.92436303921740193</v>
      </c>
      <c r="C41" s="9">
        <v>0.87401971070899465</v>
      </c>
      <c r="D41" s="9">
        <v>0.79841848583399533</v>
      </c>
      <c r="E41" s="9">
        <v>0.83837093454592382</v>
      </c>
      <c r="F41" s="9">
        <v>0.99210618550330965</v>
      </c>
      <c r="G41" s="9">
        <v>0.86677860673950402</v>
      </c>
      <c r="H41" s="9">
        <v>0.83334712847129022</v>
      </c>
      <c r="I41" s="9">
        <v>0.93533363133462577</v>
      </c>
      <c r="J41" s="9">
        <v>0.73741176522478125</v>
      </c>
      <c r="K41" s="9">
        <v>0.82825993486575256</v>
      </c>
    </row>
    <row r="42" spans="1:11" x14ac:dyDescent="0.55000000000000004">
      <c r="A42" s="3" t="s">
        <v>219</v>
      </c>
      <c r="B42" s="9">
        <v>0.8356857136197785</v>
      </c>
      <c r="C42" s="9">
        <v>0.94856795689101991</v>
      </c>
      <c r="D42" s="9">
        <v>0.96270476486380263</v>
      </c>
      <c r="E42" s="9">
        <v>1.1202621693864727</v>
      </c>
      <c r="F42" s="9">
        <v>1.1147742969712535</v>
      </c>
      <c r="G42" s="9">
        <v>0.98466330685367665</v>
      </c>
      <c r="H42" s="9">
        <v>1.1449359231969294</v>
      </c>
      <c r="I42" s="9">
        <v>0.97644227027518871</v>
      </c>
      <c r="J42" s="9">
        <v>0.85975705433533922</v>
      </c>
      <c r="K42" s="9">
        <v>0.89213356699244284</v>
      </c>
    </row>
    <row r="43" spans="1:11" x14ac:dyDescent="0.55000000000000004">
      <c r="A43" s="3" t="s">
        <v>220</v>
      </c>
      <c r="B43" s="9">
        <v>2.4152374436121899</v>
      </c>
      <c r="C43" s="9">
        <v>2.3010229081073881</v>
      </c>
      <c r="D43" s="9">
        <v>1.9542403208417096</v>
      </c>
      <c r="E43" s="9">
        <v>1.5315053128797189</v>
      </c>
      <c r="F43" s="9">
        <v>1.3051010646696843</v>
      </c>
      <c r="G43" s="9">
        <v>1.2476184971794626</v>
      </c>
      <c r="H43" s="9">
        <v>1.3853644030305727</v>
      </c>
      <c r="I43" s="9">
        <v>1.3741567168519782</v>
      </c>
      <c r="J43" s="9">
        <v>1.2915885114428478</v>
      </c>
      <c r="K43" s="9">
        <v>1.262629574932874</v>
      </c>
    </row>
    <row r="44" spans="1:11" x14ac:dyDescent="0.55000000000000004">
      <c r="A44" s="3" t="s">
        <v>221</v>
      </c>
      <c r="B44" s="9">
        <v>1.2604860417885164</v>
      </c>
      <c r="C44" s="9">
        <v>1.3400993100377079</v>
      </c>
      <c r="D44" s="9">
        <v>1.2503049695978805</v>
      </c>
      <c r="E44" s="9">
        <v>1.1937524320000825</v>
      </c>
      <c r="F44" s="9">
        <v>1.3298711020781682</v>
      </c>
      <c r="G44" s="9">
        <v>1.2002032723301324</v>
      </c>
      <c r="H44" s="9">
        <v>1.2100558902270255</v>
      </c>
      <c r="I44" s="9">
        <v>1.3467568051582415</v>
      </c>
      <c r="J44" s="9">
        <v>1.2804801464270694</v>
      </c>
      <c r="K44" s="9">
        <v>1.0950468993396623</v>
      </c>
    </row>
    <row r="45" spans="1:11" x14ac:dyDescent="0.55000000000000004">
      <c r="A45" s="3" t="s">
        <v>222</v>
      </c>
      <c r="B45" s="9">
        <v>0.88532396641177802</v>
      </c>
      <c r="C45" s="9">
        <v>0.93269317827521536</v>
      </c>
      <c r="D45" s="9">
        <v>0.86014711731414961</v>
      </c>
      <c r="E45" s="9">
        <v>0.72038627785873388</v>
      </c>
      <c r="F45" s="9">
        <v>0.75868195212611345</v>
      </c>
      <c r="G45" s="9">
        <v>0.83661302518229508</v>
      </c>
      <c r="H45" s="9">
        <v>0.83510057134557036</v>
      </c>
      <c r="I45" s="9">
        <v>0.66788826052277472</v>
      </c>
      <c r="J45" s="9">
        <v>0.58003274500394508</v>
      </c>
      <c r="K45" s="9">
        <v>0.54486202427380415</v>
      </c>
    </row>
    <row r="46" spans="1:11" x14ac:dyDescent="0.55000000000000004">
      <c r="A46" s="3" t="s">
        <v>223</v>
      </c>
      <c r="B46" s="9">
        <v>8.2398112098978213</v>
      </c>
      <c r="C46" s="9">
        <v>7.6199366101670778</v>
      </c>
      <c r="D46" s="9">
        <v>6.1342700412498203</v>
      </c>
      <c r="E46" s="9">
        <v>7.8787787233046709</v>
      </c>
      <c r="F46" s="9">
        <v>8.0774784550035488</v>
      </c>
      <c r="G46" s="9">
        <v>9.1477388987976092</v>
      </c>
      <c r="H46" s="9">
        <v>10.978527644542956</v>
      </c>
      <c r="I46" s="9">
        <v>12.528549681669855</v>
      </c>
      <c r="J46" s="9">
        <v>10.476318184187557</v>
      </c>
      <c r="K46" s="9">
        <v>11.771369531300166</v>
      </c>
    </row>
    <row r="47" spans="1:11" x14ac:dyDescent="0.55000000000000004">
      <c r="A47" s="3" t="s">
        <v>224</v>
      </c>
      <c r="B47" s="9">
        <v>5.0786273357419587</v>
      </c>
      <c r="C47" s="9">
        <v>5.081383197859326</v>
      </c>
      <c r="D47" s="9">
        <v>4.5247490670383552</v>
      </c>
      <c r="E47" s="9">
        <v>4.3754016320047349</v>
      </c>
      <c r="F47" s="9">
        <v>4.7886499605188355</v>
      </c>
      <c r="G47" s="9">
        <v>4.6066868918664552</v>
      </c>
      <c r="H47" s="9">
        <v>4.7285711459084867</v>
      </c>
      <c r="I47" s="9">
        <v>4.9024868368118426</v>
      </c>
      <c r="J47" s="9">
        <v>4.0615145346338135</v>
      </c>
      <c r="K47" s="9">
        <v>4.2703665549167242</v>
      </c>
    </row>
    <row r="48" spans="1:11" x14ac:dyDescent="0.55000000000000004">
      <c r="A48" s="2" t="s">
        <v>187</v>
      </c>
      <c r="B48" s="9">
        <v>3.9694962130346583</v>
      </c>
      <c r="C48" s="9">
        <v>3.8100012332390478</v>
      </c>
      <c r="D48" s="9">
        <v>3.6911268428116379</v>
      </c>
      <c r="E48" s="9">
        <v>3.6086620272678878</v>
      </c>
      <c r="F48" s="9">
        <v>3.2601105889453685</v>
      </c>
      <c r="G48" s="9">
        <v>3.5133047937980293</v>
      </c>
      <c r="H48" s="9">
        <v>3.7335845933044891</v>
      </c>
      <c r="I48" s="9">
        <v>3.5406160557240183</v>
      </c>
      <c r="J48" s="9">
        <v>3.2503428540368788</v>
      </c>
      <c r="K48" s="9">
        <v>3.3517930770826894</v>
      </c>
    </row>
    <row r="49" spans="1:11" x14ac:dyDescent="0.55000000000000004">
      <c r="A49" s="3" t="s">
        <v>225</v>
      </c>
      <c r="B49" s="9" t="s">
        <v>32</v>
      </c>
      <c r="C49" s="9" t="s">
        <v>32</v>
      </c>
      <c r="D49" s="9" t="s">
        <v>32</v>
      </c>
      <c r="E49" s="9" t="s">
        <v>32</v>
      </c>
      <c r="F49" s="9" t="s">
        <v>32</v>
      </c>
      <c r="G49" s="9" t="s">
        <v>32</v>
      </c>
      <c r="H49" s="9" t="s">
        <v>32</v>
      </c>
      <c r="I49" s="9" t="s">
        <v>32</v>
      </c>
      <c r="J49" s="9" t="s">
        <v>32</v>
      </c>
      <c r="K49" s="9" t="s">
        <v>32</v>
      </c>
    </row>
    <row r="50" spans="1:11" x14ac:dyDescent="0.55000000000000004">
      <c r="A50" s="3" t="s">
        <v>226</v>
      </c>
      <c r="B50" s="9">
        <v>1.8810316815118791</v>
      </c>
      <c r="C50" s="9">
        <v>1.724829669466438</v>
      </c>
      <c r="D50" s="9">
        <v>1.6894974386377195</v>
      </c>
      <c r="E50" s="9">
        <v>1.6740510442545282</v>
      </c>
      <c r="F50" s="9">
        <v>1.7138744817907965</v>
      </c>
      <c r="G50" s="9">
        <v>2.113672680442678</v>
      </c>
      <c r="H50" s="9">
        <v>2.1223732681951279</v>
      </c>
      <c r="I50" s="9">
        <v>1.9169295420559616</v>
      </c>
      <c r="J50" s="9">
        <v>1.5101536613337063</v>
      </c>
      <c r="K50" s="9">
        <v>1.7993264108713249</v>
      </c>
    </row>
    <row r="51" spans="1:11" x14ac:dyDescent="0.55000000000000004">
      <c r="A51" s="3" t="s">
        <v>227</v>
      </c>
      <c r="B51" s="9">
        <v>4.8128102754452913</v>
      </c>
      <c r="C51" s="9">
        <v>4.7492896800945994</v>
      </c>
      <c r="D51" s="9">
        <v>4.5625712201274577</v>
      </c>
      <c r="E51" s="9">
        <v>4.4703656748001031</v>
      </c>
      <c r="F51" s="9">
        <v>4.0967004044605213</v>
      </c>
      <c r="G51" s="9">
        <v>4.3746958614265123</v>
      </c>
      <c r="H51" s="9">
        <v>4.8599565759677512</v>
      </c>
      <c r="I51" s="9">
        <v>4.2707836156074483</v>
      </c>
      <c r="J51" s="9">
        <v>4.1451212936076027</v>
      </c>
      <c r="K51" s="9">
        <v>4.0034655101840606</v>
      </c>
    </row>
    <row r="52" spans="1:11" x14ac:dyDescent="0.55000000000000004">
      <c r="A52" s="3" t="s">
        <v>228</v>
      </c>
      <c r="B52" s="9">
        <v>4.0234055345738904</v>
      </c>
      <c r="C52" s="9">
        <v>3.4095012048797981</v>
      </c>
      <c r="D52" s="9">
        <v>3.3851418409215479</v>
      </c>
      <c r="E52" s="9">
        <v>3.3791865666702012</v>
      </c>
      <c r="F52" s="9">
        <v>2.5762548206118345</v>
      </c>
      <c r="G52" s="9">
        <v>2.49427936286911</v>
      </c>
      <c r="H52" s="9">
        <v>2.2955906287970791</v>
      </c>
      <c r="I52" s="9">
        <v>3.0245333734610269</v>
      </c>
      <c r="J52" s="9">
        <v>2.3402783073643776</v>
      </c>
      <c r="K52" s="9">
        <v>2.8214922180044204</v>
      </c>
    </row>
    <row r="53" spans="1:11" x14ac:dyDescent="0.55000000000000004">
      <c r="A53" s="2" t="s">
        <v>188</v>
      </c>
      <c r="B53" s="9">
        <v>11.638274523375689</v>
      </c>
      <c r="C53" s="9">
        <v>11.146038701084708</v>
      </c>
      <c r="D53" s="9">
        <v>10.952303662371227</v>
      </c>
      <c r="E53" s="9">
        <v>10.741063372502255</v>
      </c>
      <c r="F53" s="9">
        <v>9.9510823866528533</v>
      </c>
      <c r="G53" s="9">
        <v>10.38133546086468</v>
      </c>
      <c r="H53" s="9">
        <v>10.994399495981213</v>
      </c>
      <c r="I53" s="9">
        <v>11.49788755259841</v>
      </c>
      <c r="J53" s="9">
        <v>11.982274195390742</v>
      </c>
      <c r="K53" s="9">
        <v>11.265150157603394</v>
      </c>
    </row>
    <row r="54" spans="1:11" x14ac:dyDescent="0.55000000000000004">
      <c r="A54" s="3" t="s">
        <v>229</v>
      </c>
      <c r="B54" s="9">
        <v>0.50890366458349134</v>
      </c>
      <c r="C54" s="9" t="s">
        <v>32</v>
      </c>
      <c r="D54" s="9" t="s">
        <v>32</v>
      </c>
      <c r="E54" s="9" t="s">
        <v>32</v>
      </c>
      <c r="F54" s="9" t="s">
        <v>32</v>
      </c>
      <c r="G54" s="9">
        <v>1.2991334481591121</v>
      </c>
      <c r="H54" s="9" t="s">
        <v>32</v>
      </c>
      <c r="I54" s="9" t="s">
        <v>32</v>
      </c>
      <c r="J54" s="9" t="s">
        <v>32</v>
      </c>
      <c r="K54" s="9" t="s">
        <v>32</v>
      </c>
    </row>
    <row r="55" spans="1:11" x14ac:dyDescent="0.55000000000000004">
      <c r="A55" s="3" t="s">
        <v>230</v>
      </c>
      <c r="B55" s="9">
        <v>9.8999238060637555</v>
      </c>
      <c r="C55" s="9">
        <v>10.448274488899772</v>
      </c>
      <c r="D55" s="9">
        <v>9.5842760329438494</v>
      </c>
      <c r="E55" s="9">
        <v>9.5890265449056304</v>
      </c>
      <c r="F55" s="9">
        <v>9.5666867187412166</v>
      </c>
      <c r="G55" s="9">
        <v>9.4599688051989368</v>
      </c>
      <c r="H55" s="9">
        <v>10.284317609270115</v>
      </c>
      <c r="I55" s="9">
        <v>10.90648852224099</v>
      </c>
      <c r="J55" s="9">
        <v>10.266518142097121</v>
      </c>
      <c r="K55" s="9">
        <v>10.562932262728625</v>
      </c>
    </row>
    <row r="56" spans="1:11" x14ac:dyDescent="0.55000000000000004">
      <c r="A56" s="3" t="s">
        <v>231</v>
      </c>
      <c r="B56" s="9">
        <v>8.9436764118806309</v>
      </c>
      <c r="C56" s="9">
        <v>8.4835524751548856</v>
      </c>
      <c r="D56" s="9">
        <v>8.7661799168754424</v>
      </c>
      <c r="E56" s="9">
        <v>8.6354651638192976</v>
      </c>
      <c r="F56" s="9">
        <v>7.2072421214382505</v>
      </c>
      <c r="G56" s="9">
        <v>7.1423753067497735</v>
      </c>
      <c r="H56" s="9">
        <v>7.8345806751090388</v>
      </c>
      <c r="I56" s="9">
        <v>7.9651527510385192</v>
      </c>
      <c r="J56" s="9">
        <v>8.1735386735654707</v>
      </c>
      <c r="K56" s="9">
        <v>7.9312863839167527</v>
      </c>
    </row>
    <row r="57" spans="1:11" x14ac:dyDescent="0.55000000000000004">
      <c r="A57" s="3" t="s">
        <v>232</v>
      </c>
      <c r="B57" s="9">
        <v>13.55886771009118</v>
      </c>
      <c r="C57" s="9">
        <v>12.43596705764152</v>
      </c>
      <c r="D57" s="9">
        <v>12.228855602712823</v>
      </c>
      <c r="E57" s="9">
        <v>11.909925323011135</v>
      </c>
      <c r="F57" s="9">
        <v>10.803893375992335</v>
      </c>
      <c r="G57" s="9">
        <v>11.539563233019209</v>
      </c>
      <c r="H57" s="9">
        <v>12.055556744780462</v>
      </c>
      <c r="I57" s="9">
        <v>12.479300551820723</v>
      </c>
      <c r="J57" s="9">
        <v>13.16845642675686</v>
      </c>
      <c r="K57" s="9">
        <v>12.621539900676298</v>
      </c>
    </row>
    <row r="58" spans="1:11" x14ac:dyDescent="0.55000000000000004">
      <c r="A58" s="3" t="s">
        <v>233</v>
      </c>
      <c r="B58" s="9">
        <v>13.358957826392645</v>
      </c>
      <c r="C58" s="9">
        <v>12.34044027008159</v>
      </c>
      <c r="D58" s="9">
        <v>12.561844713674752</v>
      </c>
      <c r="E58" s="9">
        <v>12.007644291449623</v>
      </c>
      <c r="F58" s="9">
        <v>11.630196670209077</v>
      </c>
      <c r="G58" s="9">
        <v>13.050472930427507</v>
      </c>
      <c r="H58" s="9">
        <v>13.311728441497635</v>
      </c>
      <c r="I58" s="9">
        <v>13.837950457317964</v>
      </c>
      <c r="J58" s="9">
        <v>15.439843242565628</v>
      </c>
      <c r="K58" s="9">
        <v>12.836885705395236</v>
      </c>
    </row>
    <row r="59" spans="1:11" x14ac:dyDescent="0.55000000000000004">
      <c r="A59" s="2" t="s">
        <v>189</v>
      </c>
      <c r="B59" s="9">
        <v>17.504037521686293</v>
      </c>
      <c r="C59" s="9">
        <v>17.800881274149177</v>
      </c>
      <c r="D59" s="9">
        <v>17.480749294646582</v>
      </c>
      <c r="E59" s="9">
        <v>16.244085171160894</v>
      </c>
      <c r="F59" s="9">
        <v>16.487322776117058</v>
      </c>
      <c r="G59" s="9">
        <v>16.537511299674605</v>
      </c>
      <c r="H59" s="9">
        <v>17.942552783902546</v>
      </c>
      <c r="I59" s="9">
        <v>21.615030295686484</v>
      </c>
      <c r="J59" s="9">
        <v>25.368993889315796</v>
      </c>
      <c r="K59" s="9">
        <v>23.693182658379371</v>
      </c>
    </row>
    <row r="60" spans="1:11" x14ac:dyDescent="0.55000000000000004">
      <c r="A60" s="3" t="s">
        <v>234</v>
      </c>
      <c r="B60" s="9">
        <v>0.59223913696293418</v>
      </c>
      <c r="C60" s="9">
        <v>0.34118724782476306</v>
      </c>
      <c r="D60" s="9">
        <v>1.1037199922599175</v>
      </c>
      <c r="E60" s="9">
        <v>0.63437317332816234</v>
      </c>
      <c r="F60" s="9">
        <v>0.5233581552169676</v>
      </c>
      <c r="G60" s="9">
        <v>1.8784896108434945</v>
      </c>
      <c r="H60" s="9">
        <v>1.1544454006480409</v>
      </c>
      <c r="I60" s="9" t="s">
        <v>32</v>
      </c>
      <c r="J60" s="9" t="s">
        <v>32</v>
      </c>
      <c r="K60" s="9" t="s">
        <v>32</v>
      </c>
    </row>
    <row r="61" spans="1:11" x14ac:dyDescent="0.55000000000000004">
      <c r="A61" s="3" t="s">
        <v>235</v>
      </c>
      <c r="B61" s="9">
        <v>12.833863691981684</v>
      </c>
      <c r="C61" s="9">
        <v>13.535733536365649</v>
      </c>
      <c r="D61" s="9">
        <v>12.590221510101591</v>
      </c>
      <c r="E61" s="9">
        <v>11.935646767811507</v>
      </c>
      <c r="F61" s="9">
        <v>12.097869308974893</v>
      </c>
      <c r="G61" s="9">
        <v>12.469412977977646</v>
      </c>
      <c r="H61" s="9">
        <v>12.968080821120353</v>
      </c>
      <c r="I61" s="9">
        <v>14.225875522861688</v>
      </c>
      <c r="J61" s="9">
        <v>12.765622265809871</v>
      </c>
      <c r="K61" s="9">
        <v>12.962109727323522</v>
      </c>
    </row>
    <row r="62" spans="1:11" x14ac:dyDescent="0.55000000000000004">
      <c r="A62" s="3" t="s">
        <v>236</v>
      </c>
      <c r="B62" s="9">
        <v>12.801888666249368</v>
      </c>
      <c r="C62" s="9">
        <v>12.900315501122593</v>
      </c>
      <c r="D62" s="9">
        <v>12.466127829469942</v>
      </c>
      <c r="E62" s="9">
        <v>11.663002420689196</v>
      </c>
      <c r="F62" s="9">
        <v>11.187169524469292</v>
      </c>
      <c r="G62" s="9">
        <v>12.505356645761367</v>
      </c>
      <c r="H62" s="9">
        <v>14.237336192658088</v>
      </c>
      <c r="I62" s="9">
        <v>14.52713854358923</v>
      </c>
      <c r="J62" s="9">
        <v>19.330256135715381</v>
      </c>
      <c r="K62" s="9">
        <v>13.962451591394718</v>
      </c>
    </row>
    <row r="63" spans="1:11" x14ac:dyDescent="0.55000000000000004">
      <c r="A63" s="3" t="s">
        <v>237</v>
      </c>
      <c r="B63" s="9">
        <v>15.071303264329638</v>
      </c>
      <c r="C63" s="9">
        <v>13.067918001148216</v>
      </c>
      <c r="D63" s="9">
        <v>13.172052514433046</v>
      </c>
      <c r="E63" s="9">
        <v>11.974864356614754</v>
      </c>
      <c r="F63" s="9">
        <v>12.092368902454421</v>
      </c>
      <c r="G63" s="9">
        <v>12.671062127943557</v>
      </c>
      <c r="H63" s="9">
        <v>13.604397843899648</v>
      </c>
      <c r="I63" s="9">
        <v>15.114653501429562</v>
      </c>
      <c r="J63" s="9">
        <v>15.840073397804058</v>
      </c>
      <c r="K63" s="9">
        <v>16.248119088685264</v>
      </c>
    </row>
    <row r="64" spans="1:11" x14ac:dyDescent="0.55000000000000004">
      <c r="A64" s="3" t="s">
        <v>238</v>
      </c>
      <c r="B64" s="9">
        <v>16.881926003739277</v>
      </c>
      <c r="C64" s="9">
        <v>16.50643136230045</v>
      </c>
      <c r="D64" s="9">
        <v>15.008028784853916</v>
      </c>
      <c r="E64" s="9">
        <v>14.647374967274535</v>
      </c>
      <c r="F64" s="9">
        <v>15.902402073015329</v>
      </c>
      <c r="G64" s="9">
        <v>17.263600864625268</v>
      </c>
      <c r="H64" s="9">
        <v>18.77616565283456</v>
      </c>
      <c r="I64" s="9">
        <v>19.208526804097566</v>
      </c>
      <c r="J64" s="9">
        <v>20.95463911932228</v>
      </c>
      <c r="K64" s="9">
        <v>18.298502235219921</v>
      </c>
    </row>
    <row r="65" spans="1:11" x14ac:dyDescent="0.55000000000000004">
      <c r="A65" s="3" t="s">
        <v>239</v>
      </c>
      <c r="B65" s="9">
        <v>11.110779153808146</v>
      </c>
      <c r="C65" s="9">
        <v>10.662958839597806</v>
      </c>
      <c r="D65" s="9">
        <v>9.7786192658215665</v>
      </c>
      <c r="E65" s="9">
        <v>9.2828913973259297</v>
      </c>
      <c r="F65" s="9">
        <v>7.9806400220092746</v>
      </c>
      <c r="G65" s="9">
        <v>8.9808692762250946</v>
      </c>
      <c r="H65" s="9">
        <v>9.3101753790350426</v>
      </c>
      <c r="I65" s="9">
        <v>10.518888695215621</v>
      </c>
      <c r="J65" s="9">
        <v>8.1754331134832512</v>
      </c>
      <c r="K65" s="9">
        <v>7.838795614753959</v>
      </c>
    </row>
    <row r="66" spans="1:11" x14ac:dyDescent="0.55000000000000004">
      <c r="A66" s="3" t="s">
        <v>240</v>
      </c>
      <c r="B66" s="9">
        <v>35.005327263656881</v>
      </c>
      <c r="C66" s="9">
        <v>40.312844010018047</v>
      </c>
      <c r="D66" s="9">
        <v>42.150514789176427</v>
      </c>
      <c r="E66" s="9">
        <v>36.331773951058842</v>
      </c>
      <c r="F66" s="9">
        <v>39.421110390146978</v>
      </c>
      <c r="G66" s="9">
        <v>35.348263675733371</v>
      </c>
      <c r="H66" s="9">
        <v>37.957994696190369</v>
      </c>
      <c r="I66" s="9">
        <v>50.7880906002705</v>
      </c>
      <c r="J66" s="9">
        <v>71.158195852673828</v>
      </c>
      <c r="K66" s="9">
        <v>66.301890060179232</v>
      </c>
    </row>
    <row r="67" spans="1:11" x14ac:dyDescent="0.55000000000000004">
      <c r="A67" s="2" t="s">
        <v>33</v>
      </c>
      <c r="B67" s="9">
        <v>6.0385036153526137</v>
      </c>
      <c r="C67" s="9">
        <v>5.8152611985635101</v>
      </c>
      <c r="D67" s="9">
        <v>5.522815753543882</v>
      </c>
      <c r="E67" s="9">
        <v>5.5450296439691877</v>
      </c>
      <c r="F67" s="9">
        <v>5.5328837466100032</v>
      </c>
      <c r="G67" s="9">
        <v>5.7729977773455001</v>
      </c>
      <c r="H67" s="9">
        <v>6.0849387266814201</v>
      </c>
      <c r="I67" s="9">
        <v>6.5205281460096272</v>
      </c>
      <c r="J67" s="9">
        <v>6.686391078927401</v>
      </c>
      <c r="K67" s="9">
        <v>6.5872489561482022</v>
      </c>
    </row>
  </sheetData>
  <hyperlinks>
    <hyperlink ref="A2" location="'Cover page'!A1" display="'Cover page'!A1" xr:uid="{F787F1D5-7429-4F17-8BE8-0CD853F6B01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31DE-490A-4EE4-9FA2-D68F104906E2}">
  <dimension ref="A1:K67"/>
  <sheetViews>
    <sheetView zoomScale="85" zoomScaleNormal="85" workbookViewId="0">
      <selection activeCell="B2" sqref="B2"/>
    </sheetView>
  </sheetViews>
  <sheetFormatPr defaultRowHeight="14.4" x14ac:dyDescent="0.55000000000000004"/>
  <cols>
    <col min="1" max="1" width="57.68359375" bestFit="1" customWidth="1"/>
    <col min="2" max="2" width="7.83984375" bestFit="1" customWidth="1"/>
    <col min="3" max="10" width="7.26171875" bestFit="1" customWidth="1"/>
    <col min="11" max="11" width="8.3125" bestFit="1" customWidth="1"/>
    <col min="12" max="12" width="13.83984375" bestFit="1" customWidth="1"/>
    <col min="13" max="13" width="14.68359375" bestFit="1" customWidth="1"/>
    <col min="14" max="14" width="13.83984375" bestFit="1" customWidth="1"/>
    <col min="15" max="15" width="14.68359375" bestFit="1" customWidth="1"/>
    <col min="16" max="16" width="13.83984375" bestFit="1" customWidth="1"/>
    <col min="17" max="17" width="14.68359375" bestFit="1" customWidth="1"/>
    <col min="18" max="18" width="13.83984375" bestFit="1" customWidth="1"/>
    <col min="19" max="19" width="14.68359375" bestFit="1" customWidth="1"/>
    <col min="20" max="20" width="13.83984375" bestFit="1" customWidth="1"/>
    <col min="21" max="21" width="14.68359375" bestFit="1" customWidth="1"/>
  </cols>
  <sheetData>
    <row r="1" spans="1:11" ht="17.100000000000001" thickBot="1" x14ac:dyDescent="0.7">
      <c r="A1" s="4" t="str">
        <f>'Cover page'!$A$24</f>
        <v>Table 2.3. Claims (incidence rate) by Occupation (ANZSCO Sub major group), 10 years to 2022-23</v>
      </c>
      <c r="B1" s="5"/>
    </row>
    <row r="2" spans="1:11" ht="14.7" thickTop="1" x14ac:dyDescent="0.55000000000000004">
      <c r="A2" s="5"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35</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182</v>
      </c>
      <c r="B8" s="9">
        <v>3.7701625783187036</v>
      </c>
      <c r="C8" s="9">
        <v>3.4197463238412316</v>
      </c>
      <c r="D8" s="9">
        <v>3.360804128696441</v>
      </c>
      <c r="E8" s="9">
        <v>3.5002400353851901</v>
      </c>
      <c r="F8" s="9">
        <v>3.510457182157817</v>
      </c>
      <c r="G8" s="9">
        <v>4.0638051478376056</v>
      </c>
      <c r="H8" s="9">
        <v>4.2526102300097275</v>
      </c>
      <c r="I8" s="9">
        <v>4.0418575782353754</v>
      </c>
      <c r="J8" s="9">
        <v>3.6776518247266163</v>
      </c>
      <c r="K8" s="9">
        <v>3.6861061606748562</v>
      </c>
    </row>
    <row r="9" spans="1:11" x14ac:dyDescent="0.55000000000000004">
      <c r="A9" s="3" t="s">
        <v>190</v>
      </c>
      <c r="B9" s="9" t="s">
        <v>32</v>
      </c>
      <c r="C9" s="9" t="s">
        <v>32</v>
      </c>
      <c r="D9" s="9" t="s">
        <v>32</v>
      </c>
      <c r="E9" s="9" t="s">
        <v>32</v>
      </c>
      <c r="F9" s="9" t="s">
        <v>32</v>
      </c>
      <c r="G9" s="9" t="s">
        <v>32</v>
      </c>
      <c r="H9" s="9" t="s">
        <v>32</v>
      </c>
      <c r="I9" s="9" t="s">
        <v>32</v>
      </c>
      <c r="J9" s="9" t="s">
        <v>32</v>
      </c>
      <c r="K9" s="9" t="s">
        <v>32</v>
      </c>
    </row>
    <row r="10" spans="1:11" x14ac:dyDescent="0.55000000000000004">
      <c r="A10" s="3" t="s">
        <v>191</v>
      </c>
      <c r="B10" s="9">
        <v>4.7480556490864503</v>
      </c>
      <c r="C10" s="9">
        <v>5.3650909009051464</v>
      </c>
      <c r="D10" s="9">
        <v>4.9227094330436945</v>
      </c>
      <c r="E10" s="9">
        <v>6.2890477920682173</v>
      </c>
      <c r="F10" s="9">
        <v>6.3767785268998303</v>
      </c>
      <c r="G10" s="9">
        <v>4.747275805468524</v>
      </c>
      <c r="H10" s="9">
        <v>7.6910669329538868</v>
      </c>
      <c r="I10" s="9">
        <v>7.9155961732725526</v>
      </c>
      <c r="J10" s="9">
        <v>6.530171518886581</v>
      </c>
      <c r="K10" s="9">
        <v>5.5658754700822044</v>
      </c>
    </row>
    <row r="11" spans="1:11" x14ac:dyDescent="0.55000000000000004">
      <c r="A11" s="3" t="s">
        <v>192</v>
      </c>
      <c r="B11" s="9">
        <v>5.216759212336088</v>
      </c>
      <c r="C11" s="9">
        <v>5.6610495117461381</v>
      </c>
      <c r="D11" s="9">
        <v>5.3677845882725768</v>
      </c>
      <c r="E11" s="9">
        <v>6.2235385512281205</v>
      </c>
      <c r="F11" s="9">
        <v>5.5794596155541427</v>
      </c>
      <c r="G11" s="9">
        <v>6.820455244203</v>
      </c>
      <c r="H11" s="9">
        <v>5.955832385418681</v>
      </c>
      <c r="I11" s="9">
        <v>6.6406426880030711</v>
      </c>
      <c r="J11" s="9">
        <v>6.4201252217827243</v>
      </c>
      <c r="K11" s="9">
        <v>6.238775729758304</v>
      </c>
    </row>
    <row r="12" spans="1:11" x14ac:dyDescent="0.55000000000000004">
      <c r="A12" s="3" t="s">
        <v>193</v>
      </c>
      <c r="B12" s="9">
        <v>3.5703622129492345</v>
      </c>
      <c r="C12" s="9">
        <v>3.0744725988922448</v>
      </c>
      <c r="D12" s="9">
        <v>3.0521928972982786</v>
      </c>
      <c r="E12" s="9">
        <v>2.9430493609210404</v>
      </c>
      <c r="F12" s="9">
        <v>3.1209689204904989</v>
      </c>
      <c r="G12" s="9">
        <v>3.9516751738052709</v>
      </c>
      <c r="H12" s="9">
        <v>3.822518044560868</v>
      </c>
      <c r="I12" s="9">
        <v>3.4422970314495753</v>
      </c>
      <c r="J12" s="9">
        <v>2.9169726653555035</v>
      </c>
      <c r="K12" s="9">
        <v>3.1702432645400425</v>
      </c>
    </row>
    <row r="13" spans="1:11" x14ac:dyDescent="0.55000000000000004">
      <c r="A13" s="3" t="s">
        <v>194</v>
      </c>
      <c r="B13" s="9">
        <v>3.8744178009427408</v>
      </c>
      <c r="C13" s="9">
        <v>3.563378337655013</v>
      </c>
      <c r="D13" s="9">
        <v>3.4909531811482433</v>
      </c>
      <c r="E13" s="9">
        <v>3.6620583524907233</v>
      </c>
      <c r="F13" s="9">
        <v>3.3013831735349344</v>
      </c>
      <c r="G13" s="9">
        <v>3.6853818490339609</v>
      </c>
      <c r="H13" s="9">
        <v>4.0371081228724206</v>
      </c>
      <c r="I13" s="9">
        <v>3.8944284669988543</v>
      </c>
      <c r="J13" s="9">
        <v>3.9384676672283807</v>
      </c>
      <c r="K13" s="9">
        <v>3.8024496901590159</v>
      </c>
    </row>
    <row r="14" spans="1:11" x14ac:dyDescent="0.55000000000000004">
      <c r="A14" s="2" t="s">
        <v>183</v>
      </c>
      <c r="B14" s="9">
        <v>4.3732221194910359</v>
      </c>
      <c r="C14" s="9">
        <v>4.2181492370334333</v>
      </c>
      <c r="D14" s="9">
        <v>3.6316682143409698</v>
      </c>
      <c r="E14" s="9">
        <v>3.88341598413216</v>
      </c>
      <c r="F14" s="9">
        <v>3.7543922743487208</v>
      </c>
      <c r="G14" s="9">
        <v>3.9470848522304043</v>
      </c>
      <c r="H14" s="9">
        <v>3.8972661829656703</v>
      </c>
      <c r="I14" s="9">
        <v>4.3980960591534917</v>
      </c>
      <c r="J14" s="9">
        <v>4.4063024616505357</v>
      </c>
      <c r="K14" s="9">
        <v>4.8608720026781889</v>
      </c>
    </row>
    <row r="15" spans="1:11" x14ac:dyDescent="0.55000000000000004">
      <c r="A15" s="3" t="s">
        <v>195</v>
      </c>
      <c r="B15" s="9" t="s">
        <v>32</v>
      </c>
      <c r="C15" s="9" t="s">
        <v>32</v>
      </c>
      <c r="D15" s="9" t="s">
        <v>32</v>
      </c>
      <c r="E15" s="9" t="s">
        <v>32</v>
      </c>
      <c r="F15" s="9" t="s">
        <v>32</v>
      </c>
      <c r="G15" s="9" t="s">
        <v>32</v>
      </c>
      <c r="H15" s="9" t="s">
        <v>32</v>
      </c>
      <c r="I15" s="9" t="s">
        <v>32</v>
      </c>
      <c r="J15" s="9" t="s">
        <v>32</v>
      </c>
      <c r="K15" s="9" t="s">
        <v>32</v>
      </c>
    </row>
    <row r="16" spans="1:11" x14ac:dyDescent="0.55000000000000004">
      <c r="A16" s="3" t="s">
        <v>196</v>
      </c>
      <c r="B16" s="9">
        <v>4.0057399683142512</v>
      </c>
      <c r="C16" s="9">
        <v>4.4888211311191126</v>
      </c>
      <c r="D16" s="9">
        <v>3.7298639009682617</v>
      </c>
      <c r="E16" s="9">
        <v>3.8966057641174072</v>
      </c>
      <c r="F16" s="9">
        <v>4.0139544292001181</v>
      </c>
      <c r="G16" s="9">
        <v>4.8517540079250105</v>
      </c>
      <c r="H16" s="9">
        <v>4.3614244118456718</v>
      </c>
      <c r="I16" s="9">
        <v>4.2398855451386357</v>
      </c>
      <c r="J16" s="9">
        <v>4.0845984461911247</v>
      </c>
      <c r="K16" s="9">
        <v>4.0772397419118001</v>
      </c>
    </row>
    <row r="17" spans="1:11" x14ac:dyDescent="0.55000000000000004">
      <c r="A17" s="3" t="s">
        <v>197</v>
      </c>
      <c r="B17" s="9">
        <v>2.7981772870423627</v>
      </c>
      <c r="C17" s="9">
        <v>2.2249365758556929</v>
      </c>
      <c r="D17" s="9">
        <v>1.8958493364750295</v>
      </c>
      <c r="E17" s="9">
        <v>2.1035541825789577</v>
      </c>
      <c r="F17" s="9">
        <v>1.9336469726276266</v>
      </c>
      <c r="G17" s="9">
        <v>1.7443452717244605</v>
      </c>
      <c r="H17" s="9">
        <v>1.6500092628200798</v>
      </c>
      <c r="I17" s="9">
        <v>2.2715986053196824</v>
      </c>
      <c r="J17" s="9">
        <v>1.9501667966804923</v>
      </c>
      <c r="K17" s="9">
        <v>2.5951565315121043</v>
      </c>
    </row>
    <row r="18" spans="1:11" x14ac:dyDescent="0.55000000000000004">
      <c r="A18" s="3" t="s">
        <v>198</v>
      </c>
      <c r="B18" s="9">
        <v>3.4064485592954763</v>
      </c>
      <c r="C18" s="9">
        <v>3.7672381879994687</v>
      </c>
      <c r="D18" s="9">
        <v>3.3528131099365441</v>
      </c>
      <c r="E18" s="9">
        <v>3.5915930393914861</v>
      </c>
      <c r="F18" s="9">
        <v>3.3277206776975992</v>
      </c>
      <c r="G18" s="9">
        <v>3.2352605621098269</v>
      </c>
      <c r="H18" s="9">
        <v>2.8966408350940789</v>
      </c>
      <c r="I18" s="9">
        <v>2.5832449832377615</v>
      </c>
      <c r="J18" s="9">
        <v>2.7689060070319877</v>
      </c>
      <c r="K18" s="9">
        <v>2.6973749082536513</v>
      </c>
    </row>
    <row r="19" spans="1:11" x14ac:dyDescent="0.55000000000000004">
      <c r="A19" s="3" t="s">
        <v>199</v>
      </c>
      <c r="B19" s="9">
        <v>5.9202003620127988</v>
      </c>
      <c r="C19" s="9">
        <v>6.0649789739794278</v>
      </c>
      <c r="D19" s="9">
        <v>5.4844355078529921</v>
      </c>
      <c r="E19" s="9">
        <v>6.0740886434403896</v>
      </c>
      <c r="F19" s="9">
        <v>5.669954616271375</v>
      </c>
      <c r="G19" s="9">
        <v>6.4355269471089702</v>
      </c>
      <c r="H19" s="9">
        <v>6.316355248851921</v>
      </c>
      <c r="I19" s="9">
        <v>6.9034766733086848</v>
      </c>
      <c r="J19" s="9">
        <v>7.4787480896310043</v>
      </c>
      <c r="K19" s="9">
        <v>9.6183690800750021</v>
      </c>
    </row>
    <row r="20" spans="1:11" x14ac:dyDescent="0.55000000000000004">
      <c r="A20" s="3" t="s">
        <v>200</v>
      </c>
      <c r="B20" s="9">
        <v>7.3850097424417234</v>
      </c>
      <c r="C20" s="9">
        <v>6.7476762495976628</v>
      </c>
      <c r="D20" s="9">
        <v>5.4432712476057308</v>
      </c>
      <c r="E20" s="9">
        <v>5.7546362622973604</v>
      </c>
      <c r="F20" s="9">
        <v>5.8737117062949018</v>
      </c>
      <c r="G20" s="9">
        <v>6.3064238680490448</v>
      </c>
      <c r="H20" s="9">
        <v>6.2545745230616072</v>
      </c>
      <c r="I20" s="9">
        <v>7.9375405989513528</v>
      </c>
      <c r="J20" s="9">
        <v>7.7800207236143608</v>
      </c>
      <c r="K20" s="9">
        <v>7.3139705668834409</v>
      </c>
    </row>
    <row r="21" spans="1:11" x14ac:dyDescent="0.55000000000000004">
      <c r="A21" s="3" t="s">
        <v>201</v>
      </c>
      <c r="B21" s="9">
        <v>0.63787238040565275</v>
      </c>
      <c r="C21" s="9">
        <v>0.66363660397804036</v>
      </c>
      <c r="D21" s="9">
        <v>0.59248253378387428</v>
      </c>
      <c r="E21" s="9">
        <v>0.55620847320939215</v>
      </c>
      <c r="F21" s="9">
        <v>0.51257387813736466</v>
      </c>
      <c r="G21" s="9">
        <v>0.49601772286707868</v>
      </c>
      <c r="H21" s="9">
        <v>0.57855000005166268</v>
      </c>
      <c r="I21" s="9">
        <v>0.37804364215565395</v>
      </c>
      <c r="J21" s="9">
        <v>0.29225892477959059</v>
      </c>
      <c r="K21" s="9">
        <v>0.33692159713052144</v>
      </c>
    </row>
    <row r="22" spans="1:11" x14ac:dyDescent="0.55000000000000004">
      <c r="A22" s="3" t="s">
        <v>202</v>
      </c>
      <c r="B22" s="9">
        <v>3.5933260298628249</v>
      </c>
      <c r="C22" s="9">
        <v>3.9123669027171641</v>
      </c>
      <c r="D22" s="9">
        <v>3.4955324056526504</v>
      </c>
      <c r="E22" s="9">
        <v>3.3270333547804767</v>
      </c>
      <c r="F22" s="9">
        <v>3.1324197977378496</v>
      </c>
      <c r="G22" s="9">
        <v>3.6864250728502133</v>
      </c>
      <c r="H22" s="9">
        <v>4.0885311170736518</v>
      </c>
      <c r="I22" s="9">
        <v>3.703292963767995</v>
      </c>
      <c r="J22" s="9">
        <v>3.7429997147095295</v>
      </c>
      <c r="K22" s="9">
        <v>4.3180022797688817</v>
      </c>
    </row>
    <row r="23" spans="1:11" x14ac:dyDescent="0.55000000000000004">
      <c r="A23" s="2" t="s">
        <v>184</v>
      </c>
      <c r="B23" s="9">
        <v>13.881743059263119</v>
      </c>
      <c r="C23" s="9">
        <v>13.295745888776949</v>
      </c>
      <c r="D23" s="9">
        <v>12.783908093327851</v>
      </c>
      <c r="E23" s="9">
        <v>13.276609855682779</v>
      </c>
      <c r="F23" s="9">
        <v>12.671589226385825</v>
      </c>
      <c r="G23" s="9">
        <v>12.983462469257443</v>
      </c>
      <c r="H23" s="9">
        <v>14.087897629320695</v>
      </c>
      <c r="I23" s="9">
        <v>14.252781745690697</v>
      </c>
      <c r="J23" s="9">
        <v>14.007918451191697</v>
      </c>
      <c r="K23" s="9">
        <v>13.478519380102771</v>
      </c>
    </row>
    <row r="24" spans="1:11" x14ac:dyDescent="0.55000000000000004">
      <c r="A24" s="3" t="s">
        <v>203</v>
      </c>
      <c r="B24" s="9" t="s">
        <v>32</v>
      </c>
      <c r="C24" s="9" t="s">
        <v>32</v>
      </c>
      <c r="D24" s="9" t="s">
        <v>32</v>
      </c>
      <c r="E24" s="9" t="s">
        <v>32</v>
      </c>
      <c r="F24" s="9" t="s">
        <v>32</v>
      </c>
      <c r="G24" s="9" t="s">
        <v>32</v>
      </c>
      <c r="H24" s="9">
        <v>2.2554098431031031</v>
      </c>
      <c r="I24" s="9" t="s">
        <v>32</v>
      </c>
      <c r="J24" s="9" t="s">
        <v>32</v>
      </c>
      <c r="K24" s="9" t="s">
        <v>32</v>
      </c>
    </row>
    <row r="25" spans="1:11" x14ac:dyDescent="0.55000000000000004">
      <c r="A25" s="3" t="s">
        <v>204</v>
      </c>
      <c r="B25" s="9">
        <v>4.6570112004473136</v>
      </c>
      <c r="C25" s="9">
        <v>4.2175916170388952</v>
      </c>
      <c r="D25" s="9">
        <v>3.6200021385756784</v>
      </c>
      <c r="E25" s="9">
        <v>3.9360473248548269</v>
      </c>
      <c r="F25" s="9">
        <v>4.066610519685729</v>
      </c>
      <c r="G25" s="9">
        <v>3.6812538389319212</v>
      </c>
      <c r="H25" s="9">
        <v>3.5569007431739621</v>
      </c>
      <c r="I25" s="9">
        <v>3.4850512840238359</v>
      </c>
      <c r="J25" s="9">
        <v>4.0046938289690877</v>
      </c>
      <c r="K25" s="9">
        <v>4.3164459847904784</v>
      </c>
    </row>
    <row r="26" spans="1:11" x14ac:dyDescent="0.55000000000000004">
      <c r="A26" s="3" t="s">
        <v>205</v>
      </c>
      <c r="B26" s="9">
        <v>16.531482065046191</v>
      </c>
      <c r="C26" s="9">
        <v>15.021115247649481</v>
      </c>
      <c r="D26" s="9">
        <v>14.818292304067135</v>
      </c>
      <c r="E26" s="9">
        <v>15.509424578455478</v>
      </c>
      <c r="F26" s="9">
        <v>14.331523009148381</v>
      </c>
      <c r="G26" s="9">
        <v>15.09073158641457</v>
      </c>
      <c r="H26" s="9">
        <v>16.466943091861932</v>
      </c>
      <c r="I26" s="9">
        <v>15.810810681470755</v>
      </c>
      <c r="J26" s="9">
        <v>15.411000524571577</v>
      </c>
      <c r="K26" s="9">
        <v>14.178171795603816</v>
      </c>
    </row>
    <row r="27" spans="1:11" x14ac:dyDescent="0.55000000000000004">
      <c r="A27" s="3" t="s">
        <v>206</v>
      </c>
      <c r="B27" s="9">
        <v>19.413107720992574</v>
      </c>
      <c r="C27" s="9">
        <v>19.876580171861811</v>
      </c>
      <c r="D27" s="9">
        <v>18.844202161558865</v>
      </c>
      <c r="E27" s="9">
        <v>20.085782465046954</v>
      </c>
      <c r="F27" s="9">
        <v>18.970352000652465</v>
      </c>
      <c r="G27" s="9">
        <v>18.443533147694698</v>
      </c>
      <c r="H27" s="9">
        <v>21.220540815660417</v>
      </c>
      <c r="I27" s="9">
        <v>22.502146672532401</v>
      </c>
      <c r="J27" s="9">
        <v>22.266939298040008</v>
      </c>
      <c r="K27" s="9">
        <v>20.803320053701125</v>
      </c>
    </row>
    <row r="28" spans="1:11" x14ac:dyDescent="0.55000000000000004">
      <c r="A28" s="3" t="s">
        <v>207</v>
      </c>
      <c r="B28" s="9">
        <v>9.8929335286087241</v>
      </c>
      <c r="C28" s="9">
        <v>9.4977067606185752</v>
      </c>
      <c r="D28" s="9">
        <v>8.4765328300316742</v>
      </c>
      <c r="E28" s="9">
        <v>9.3167171003222613</v>
      </c>
      <c r="F28" s="9">
        <v>9.4773680880959414</v>
      </c>
      <c r="G28" s="9">
        <v>9.7789247147440417</v>
      </c>
      <c r="H28" s="9">
        <v>10.163470413862452</v>
      </c>
      <c r="I28" s="9">
        <v>10.259451828205792</v>
      </c>
      <c r="J28" s="9">
        <v>10.669288662593042</v>
      </c>
      <c r="K28" s="9">
        <v>9.4485532722986445</v>
      </c>
    </row>
    <row r="29" spans="1:11" x14ac:dyDescent="0.55000000000000004">
      <c r="A29" s="3" t="s">
        <v>208</v>
      </c>
      <c r="B29" s="9">
        <v>15.182860479225283</v>
      </c>
      <c r="C29" s="9">
        <v>14.312326448390332</v>
      </c>
      <c r="D29" s="9">
        <v>13.34289726154624</v>
      </c>
      <c r="E29" s="9">
        <v>13.189960802681032</v>
      </c>
      <c r="F29" s="9">
        <v>11.380413075126341</v>
      </c>
      <c r="G29" s="9">
        <v>12.227025128596525</v>
      </c>
      <c r="H29" s="9">
        <v>12.659586222048354</v>
      </c>
      <c r="I29" s="9">
        <v>13.933894158066096</v>
      </c>
      <c r="J29" s="9">
        <v>12.809435418387963</v>
      </c>
      <c r="K29" s="9">
        <v>13.55245632255385</v>
      </c>
    </row>
    <row r="30" spans="1:11" x14ac:dyDescent="0.55000000000000004">
      <c r="A30" s="3" t="s">
        <v>209</v>
      </c>
      <c r="B30" s="9">
        <v>19.2422047949599</v>
      </c>
      <c r="C30" s="9">
        <v>18.597041681054087</v>
      </c>
      <c r="D30" s="9">
        <v>20.472234106407367</v>
      </c>
      <c r="E30" s="9">
        <v>18.184099366170486</v>
      </c>
      <c r="F30" s="9">
        <v>16.792207854074519</v>
      </c>
      <c r="G30" s="9">
        <v>19.145776548911556</v>
      </c>
      <c r="H30" s="9">
        <v>20.198894708229204</v>
      </c>
      <c r="I30" s="9">
        <v>21.969060473511984</v>
      </c>
      <c r="J30" s="9">
        <v>21.316722238164285</v>
      </c>
      <c r="K30" s="9">
        <v>20.574573742225798</v>
      </c>
    </row>
    <row r="31" spans="1:11" x14ac:dyDescent="0.55000000000000004">
      <c r="A31" s="3" t="s">
        <v>210</v>
      </c>
      <c r="B31" s="9">
        <v>14.937897592980251</v>
      </c>
      <c r="C31" s="9">
        <v>14.244779088544897</v>
      </c>
      <c r="D31" s="9">
        <v>14.220731938843448</v>
      </c>
      <c r="E31" s="9">
        <v>15.540822580669701</v>
      </c>
      <c r="F31" s="9">
        <v>14.803023731882323</v>
      </c>
      <c r="G31" s="9">
        <v>15.767257874569893</v>
      </c>
      <c r="H31" s="9">
        <v>18.137007912315781</v>
      </c>
      <c r="I31" s="9">
        <v>18.272550093619603</v>
      </c>
      <c r="J31" s="9">
        <v>15.94023712897221</v>
      </c>
      <c r="K31" s="9">
        <v>16.176536630104593</v>
      </c>
    </row>
    <row r="32" spans="1:11" x14ac:dyDescent="0.55000000000000004">
      <c r="A32" s="2" t="s">
        <v>185</v>
      </c>
      <c r="B32" s="9">
        <v>16.413447153864769</v>
      </c>
      <c r="C32" s="9">
        <v>15.499645377924685</v>
      </c>
      <c r="D32" s="9">
        <v>13.386681449548924</v>
      </c>
      <c r="E32" s="9">
        <v>13.8441502270142</v>
      </c>
      <c r="F32" s="9">
        <v>13.855096504479523</v>
      </c>
      <c r="G32" s="9">
        <v>15.670260957822915</v>
      </c>
      <c r="H32" s="9">
        <v>17.249221892857765</v>
      </c>
      <c r="I32" s="9">
        <v>19.141748700948973</v>
      </c>
      <c r="J32" s="9">
        <v>20.28610333875492</v>
      </c>
      <c r="K32" s="9">
        <v>19.751724583422856</v>
      </c>
    </row>
    <row r="33" spans="1:11" x14ac:dyDescent="0.55000000000000004">
      <c r="A33" s="3" t="s">
        <v>211</v>
      </c>
      <c r="B33" s="9" t="s">
        <v>32</v>
      </c>
      <c r="C33" s="9" t="s">
        <v>32</v>
      </c>
      <c r="D33" s="9" t="s">
        <v>32</v>
      </c>
      <c r="E33" s="9" t="s">
        <v>32</v>
      </c>
      <c r="F33" s="9" t="s">
        <v>32</v>
      </c>
      <c r="G33" s="9" t="s">
        <v>32</v>
      </c>
      <c r="H33" s="9" t="s">
        <v>32</v>
      </c>
      <c r="I33" s="9" t="s">
        <v>32</v>
      </c>
      <c r="J33" s="9" t="s">
        <v>32</v>
      </c>
      <c r="K33" s="9" t="s">
        <v>32</v>
      </c>
    </row>
    <row r="34" spans="1:11" x14ac:dyDescent="0.55000000000000004">
      <c r="A34" s="3" t="s">
        <v>212</v>
      </c>
      <c r="B34" s="9">
        <v>29.913250858912196</v>
      </c>
      <c r="C34" s="9">
        <v>32.14865782774131</v>
      </c>
      <c r="D34" s="9">
        <v>20.541140689023354</v>
      </c>
      <c r="E34" s="9">
        <v>23.592406237080201</v>
      </c>
      <c r="F34" s="9">
        <v>26.680704892198765</v>
      </c>
      <c r="G34" s="9">
        <v>28.157466112745009</v>
      </c>
      <c r="H34" s="9">
        <v>31.157652702833428</v>
      </c>
      <c r="I34" s="9">
        <v>32.083093490613805</v>
      </c>
      <c r="J34" s="9">
        <v>31.985961821817458</v>
      </c>
      <c r="K34" s="9">
        <v>31.260282548083932</v>
      </c>
    </row>
    <row r="35" spans="1:11" x14ac:dyDescent="0.55000000000000004">
      <c r="A35" s="3" t="s">
        <v>213</v>
      </c>
      <c r="B35" s="9">
        <v>15.901997424868229</v>
      </c>
      <c r="C35" s="9">
        <v>15.284332225231916</v>
      </c>
      <c r="D35" s="9">
        <v>13.710086013559311</v>
      </c>
      <c r="E35" s="9">
        <v>14.378024060643051</v>
      </c>
      <c r="F35" s="9">
        <v>13.769317182623478</v>
      </c>
      <c r="G35" s="9">
        <v>15.325459751201123</v>
      </c>
      <c r="H35" s="9">
        <v>16.035201675822783</v>
      </c>
      <c r="I35" s="9">
        <v>19.51089247780439</v>
      </c>
      <c r="J35" s="9">
        <v>16.480109402004427</v>
      </c>
      <c r="K35" s="9">
        <v>17.170723363727987</v>
      </c>
    </row>
    <row r="36" spans="1:11" x14ac:dyDescent="0.55000000000000004">
      <c r="A36" s="3" t="s">
        <v>214</v>
      </c>
      <c r="B36" s="9">
        <v>6.4796298369425065</v>
      </c>
      <c r="C36" s="9">
        <v>5.859730926306062</v>
      </c>
      <c r="D36" s="9">
        <v>5.5441072053204801</v>
      </c>
      <c r="E36" s="9">
        <v>5.2123524630232083</v>
      </c>
      <c r="F36" s="9">
        <v>5.6639629801574403</v>
      </c>
      <c r="G36" s="9">
        <v>5.9874427648874233</v>
      </c>
      <c r="H36" s="9">
        <v>6.8208392278879755</v>
      </c>
      <c r="I36" s="9">
        <v>6.7377913004957071</v>
      </c>
      <c r="J36" s="9">
        <v>8.7401104582869067</v>
      </c>
      <c r="K36" s="9">
        <v>6.7456865735817235</v>
      </c>
    </row>
    <row r="37" spans="1:11" x14ac:dyDescent="0.55000000000000004">
      <c r="A37" s="3" t="s">
        <v>215</v>
      </c>
      <c r="B37" s="9">
        <v>31.243559624482085</v>
      </c>
      <c r="C37" s="9">
        <v>32.274757974216762</v>
      </c>
      <c r="D37" s="9">
        <v>30.061036746024136</v>
      </c>
      <c r="E37" s="9">
        <v>28.75675274495477</v>
      </c>
      <c r="F37" s="9">
        <v>29.658427816875719</v>
      </c>
      <c r="G37" s="9">
        <v>36.179081105976522</v>
      </c>
      <c r="H37" s="9">
        <v>39.068253975425378</v>
      </c>
      <c r="I37" s="9">
        <v>40.259531282238413</v>
      </c>
      <c r="J37" s="9">
        <v>55.129070612805009</v>
      </c>
      <c r="K37" s="9">
        <v>61.088753033143803</v>
      </c>
    </row>
    <row r="38" spans="1:11" x14ac:dyDescent="0.55000000000000004">
      <c r="A38" s="3" t="s">
        <v>216</v>
      </c>
      <c r="B38" s="9">
        <v>9.6084721315857475</v>
      </c>
      <c r="C38" s="9">
        <v>7.550784199256575</v>
      </c>
      <c r="D38" s="9">
        <v>6.6978941845044861</v>
      </c>
      <c r="E38" s="9">
        <v>7.4211402031408129</v>
      </c>
      <c r="F38" s="9">
        <v>6.8383252463233761</v>
      </c>
      <c r="G38" s="9">
        <v>7.6191458971005419</v>
      </c>
      <c r="H38" s="9">
        <v>8.7443919195586233</v>
      </c>
      <c r="I38" s="9">
        <v>7.8214243067216334</v>
      </c>
      <c r="J38" s="9">
        <v>9.6462459390614477</v>
      </c>
      <c r="K38" s="9">
        <v>8.3415451966227465</v>
      </c>
    </row>
    <row r="39" spans="1:11" x14ac:dyDescent="0.55000000000000004">
      <c r="A39" s="2" t="s">
        <v>186</v>
      </c>
      <c r="B39" s="9">
        <v>3.4928210510011688</v>
      </c>
      <c r="C39" s="9">
        <v>3.4285067351435736</v>
      </c>
      <c r="D39" s="9">
        <v>3.0653431494081</v>
      </c>
      <c r="E39" s="9">
        <v>2.9404911220139569</v>
      </c>
      <c r="F39" s="9">
        <v>3.2240990242735577</v>
      </c>
      <c r="G39" s="9">
        <v>3.0806655760410875</v>
      </c>
      <c r="H39" s="9">
        <v>3.2004229948623153</v>
      </c>
      <c r="I39" s="9">
        <v>3.3261436287007311</v>
      </c>
      <c r="J39" s="9">
        <v>2.9130494949885373</v>
      </c>
      <c r="K39" s="9">
        <v>2.9772749140301484</v>
      </c>
    </row>
    <row r="40" spans="1:11" x14ac:dyDescent="0.55000000000000004">
      <c r="A40" s="3" t="s">
        <v>217</v>
      </c>
      <c r="B40" s="9" t="s">
        <v>32</v>
      </c>
      <c r="C40" s="9" t="s">
        <v>32</v>
      </c>
      <c r="D40" s="9" t="s">
        <v>32</v>
      </c>
      <c r="E40" s="9" t="s">
        <v>32</v>
      </c>
      <c r="F40" s="9" t="s">
        <v>32</v>
      </c>
      <c r="G40" s="9" t="s">
        <v>32</v>
      </c>
      <c r="H40" s="9" t="s">
        <v>32</v>
      </c>
      <c r="I40" s="9" t="s">
        <v>32</v>
      </c>
      <c r="J40" s="9" t="s">
        <v>32</v>
      </c>
      <c r="K40" s="9" t="s">
        <v>32</v>
      </c>
    </row>
    <row r="41" spans="1:11" x14ac:dyDescent="0.55000000000000004">
      <c r="A41" s="3" t="s">
        <v>218</v>
      </c>
      <c r="B41" s="9">
        <v>1.6290529817255299</v>
      </c>
      <c r="C41" s="9">
        <v>1.4863388739228245</v>
      </c>
      <c r="D41" s="9">
        <v>1.3581928794148008</v>
      </c>
      <c r="E41" s="9">
        <v>1.4139065255363665</v>
      </c>
      <c r="F41" s="9">
        <v>1.6765019740008196</v>
      </c>
      <c r="G41" s="9">
        <v>1.4684610861225826</v>
      </c>
      <c r="H41" s="9">
        <v>1.4267772961352023</v>
      </c>
      <c r="I41" s="9">
        <v>1.5844723978987816</v>
      </c>
      <c r="J41" s="9">
        <v>1.2450638517868791</v>
      </c>
      <c r="K41" s="9">
        <v>1.3871040664223897</v>
      </c>
    </row>
    <row r="42" spans="1:11" x14ac:dyDescent="0.55000000000000004">
      <c r="A42" s="3" t="s">
        <v>219</v>
      </c>
      <c r="B42" s="9">
        <v>1.2309505563521759</v>
      </c>
      <c r="C42" s="9">
        <v>1.4248928240271512</v>
      </c>
      <c r="D42" s="9">
        <v>1.4463221528517609</v>
      </c>
      <c r="E42" s="9">
        <v>1.7316102061576599</v>
      </c>
      <c r="F42" s="9">
        <v>1.7202722942779392</v>
      </c>
      <c r="G42" s="9">
        <v>1.444950357838565</v>
      </c>
      <c r="H42" s="9">
        <v>1.6810094612804636</v>
      </c>
      <c r="I42" s="9">
        <v>1.4844394849710771</v>
      </c>
      <c r="J42" s="9">
        <v>1.3553500041644253</v>
      </c>
      <c r="K42" s="9">
        <v>1.3846162644880622</v>
      </c>
    </row>
    <row r="43" spans="1:11" x14ac:dyDescent="0.55000000000000004">
      <c r="A43" s="3" t="s">
        <v>220</v>
      </c>
      <c r="B43" s="9">
        <v>3.5190572614598521</v>
      </c>
      <c r="C43" s="9">
        <v>3.2950970595378393</v>
      </c>
      <c r="D43" s="9">
        <v>2.8051224275655815</v>
      </c>
      <c r="E43" s="9">
        <v>2.1649560407474202</v>
      </c>
      <c r="F43" s="9">
        <v>1.9122802536708463</v>
      </c>
      <c r="G43" s="9">
        <v>1.8523077793493776</v>
      </c>
      <c r="H43" s="9">
        <v>2.0256978989670986</v>
      </c>
      <c r="I43" s="9">
        <v>1.9954719124640661</v>
      </c>
      <c r="J43" s="9">
        <v>1.8376888728572514</v>
      </c>
      <c r="K43" s="9">
        <v>1.8921451148656907</v>
      </c>
    </row>
    <row r="44" spans="1:11" x14ac:dyDescent="0.55000000000000004">
      <c r="A44" s="3" t="s">
        <v>221</v>
      </c>
      <c r="B44" s="9">
        <v>1.8089335958830444</v>
      </c>
      <c r="C44" s="9">
        <v>1.8640396018199032</v>
      </c>
      <c r="D44" s="9">
        <v>1.7967036619508576</v>
      </c>
      <c r="E44" s="9">
        <v>1.6480931298951809</v>
      </c>
      <c r="F44" s="9">
        <v>1.852647558453123</v>
      </c>
      <c r="G44" s="9">
        <v>1.6667152855529759</v>
      </c>
      <c r="H44" s="9">
        <v>1.6584034462181496</v>
      </c>
      <c r="I44" s="9">
        <v>1.8510292046029151</v>
      </c>
      <c r="J44" s="9">
        <v>1.7716723091486899</v>
      </c>
      <c r="K44" s="9">
        <v>1.48076441680728</v>
      </c>
    </row>
    <row r="45" spans="1:11" x14ac:dyDescent="0.55000000000000004">
      <c r="A45" s="3" t="s">
        <v>222</v>
      </c>
      <c r="B45" s="9">
        <v>1.3451703099882348</v>
      </c>
      <c r="C45" s="9">
        <v>1.3794166584193104</v>
      </c>
      <c r="D45" s="9">
        <v>1.2535193912227067</v>
      </c>
      <c r="E45" s="9">
        <v>1.0854057201746921</v>
      </c>
      <c r="F45" s="9">
        <v>1.1347977461752505</v>
      </c>
      <c r="G45" s="9">
        <v>1.2428448756453061</v>
      </c>
      <c r="H45" s="9">
        <v>1.226688238464883</v>
      </c>
      <c r="I45" s="9">
        <v>1.0059276207654155</v>
      </c>
      <c r="J45" s="9">
        <v>0.88623641586998325</v>
      </c>
      <c r="K45" s="9">
        <v>0.82282227004697006</v>
      </c>
    </row>
    <row r="46" spans="1:11" x14ac:dyDescent="0.55000000000000004">
      <c r="A46" s="3" t="s">
        <v>223</v>
      </c>
      <c r="B46" s="9">
        <v>12.54448210010089</v>
      </c>
      <c r="C46" s="9">
        <v>11.831161056636251</v>
      </c>
      <c r="D46" s="9">
        <v>9.6833382705886972</v>
      </c>
      <c r="E46" s="9">
        <v>12.197515160007116</v>
      </c>
      <c r="F46" s="9">
        <v>13.068157661416521</v>
      </c>
      <c r="G46" s="9">
        <v>14.092065089529706</v>
      </c>
      <c r="H46" s="9">
        <v>17.408955485592067</v>
      </c>
      <c r="I46" s="9">
        <v>19.534767013030788</v>
      </c>
      <c r="J46" s="9">
        <v>15.706799584549636</v>
      </c>
      <c r="K46" s="9">
        <v>18.023933943317861</v>
      </c>
    </row>
    <row r="47" spans="1:11" x14ac:dyDescent="0.55000000000000004">
      <c r="A47" s="3" t="s">
        <v>224</v>
      </c>
      <c r="B47" s="9">
        <v>8.9039730773357668</v>
      </c>
      <c r="C47" s="9">
        <v>8.6772998731379403</v>
      </c>
      <c r="D47" s="9">
        <v>7.8557418011199331</v>
      </c>
      <c r="E47" s="9">
        <v>7.356387529859914</v>
      </c>
      <c r="F47" s="9">
        <v>8.2639298588467032</v>
      </c>
      <c r="G47" s="9">
        <v>7.9232108608860496</v>
      </c>
      <c r="H47" s="9">
        <v>8.0284161715227089</v>
      </c>
      <c r="I47" s="9">
        <v>8.272960226676263</v>
      </c>
      <c r="J47" s="9">
        <v>6.8281440831192661</v>
      </c>
      <c r="K47" s="9">
        <v>7.214188155541974</v>
      </c>
    </row>
    <row r="48" spans="1:11" x14ac:dyDescent="0.55000000000000004">
      <c r="A48" s="2" t="s">
        <v>187</v>
      </c>
      <c r="B48" s="9">
        <v>4.9924343847925687</v>
      </c>
      <c r="C48" s="9">
        <v>4.919718432044057</v>
      </c>
      <c r="D48" s="9">
        <v>4.6653113620495343</v>
      </c>
      <c r="E48" s="9">
        <v>4.6280461514588351</v>
      </c>
      <c r="F48" s="9">
        <v>4.18904480581645</v>
      </c>
      <c r="G48" s="9">
        <v>4.4179056328895072</v>
      </c>
      <c r="H48" s="9">
        <v>4.7000460215861066</v>
      </c>
      <c r="I48" s="9">
        <v>4.3937932488215905</v>
      </c>
      <c r="J48" s="9">
        <v>4.0174621532649022</v>
      </c>
      <c r="K48" s="9">
        <v>4.1723798216960164</v>
      </c>
    </row>
    <row r="49" spans="1:11" x14ac:dyDescent="0.55000000000000004">
      <c r="A49" s="3" t="s">
        <v>225</v>
      </c>
      <c r="B49" s="9" t="s">
        <v>32</v>
      </c>
      <c r="C49" s="9" t="s">
        <v>32</v>
      </c>
      <c r="D49" s="9" t="s">
        <v>32</v>
      </c>
      <c r="E49" s="9" t="s">
        <v>32</v>
      </c>
      <c r="F49" s="9" t="s">
        <v>32</v>
      </c>
      <c r="G49" s="9" t="s">
        <v>32</v>
      </c>
      <c r="H49" s="9" t="s">
        <v>32</v>
      </c>
      <c r="I49" s="9" t="s">
        <v>32</v>
      </c>
      <c r="J49" s="9" t="s">
        <v>32</v>
      </c>
      <c r="K49" s="9" t="s">
        <v>32</v>
      </c>
    </row>
    <row r="50" spans="1:11" x14ac:dyDescent="0.55000000000000004">
      <c r="A50" s="3" t="s">
        <v>226</v>
      </c>
      <c r="B50" s="9">
        <v>3.6775289465935903</v>
      </c>
      <c r="C50" s="9">
        <v>3.3764706543722882</v>
      </c>
      <c r="D50" s="9">
        <v>3.2268229644466264</v>
      </c>
      <c r="E50" s="9">
        <v>3.229055503751455</v>
      </c>
      <c r="F50" s="9">
        <v>3.2584148365296941</v>
      </c>
      <c r="G50" s="9">
        <v>3.9678312213443516</v>
      </c>
      <c r="H50" s="9">
        <v>3.9702281710069922</v>
      </c>
      <c r="I50" s="9">
        <v>3.6097768232644176</v>
      </c>
      <c r="J50" s="9">
        <v>2.7579382125637681</v>
      </c>
      <c r="K50" s="9">
        <v>3.37575490277165</v>
      </c>
    </row>
    <row r="51" spans="1:11" x14ac:dyDescent="0.55000000000000004">
      <c r="A51" s="3" t="s">
        <v>227</v>
      </c>
      <c r="B51" s="9">
        <v>5.5489987146434672</v>
      </c>
      <c r="C51" s="9">
        <v>5.6621806983348906</v>
      </c>
      <c r="D51" s="9">
        <v>5.3284135871475788</v>
      </c>
      <c r="E51" s="9">
        <v>5.3074121197147148</v>
      </c>
      <c r="F51" s="9">
        <v>4.9159378563013609</v>
      </c>
      <c r="G51" s="9">
        <v>5.1649186833730436</v>
      </c>
      <c r="H51" s="9">
        <v>5.7211336350222126</v>
      </c>
      <c r="I51" s="9">
        <v>4.985906332575663</v>
      </c>
      <c r="J51" s="9">
        <v>4.7735979252122194</v>
      </c>
      <c r="K51" s="9">
        <v>4.6757979247120911</v>
      </c>
    </row>
    <row r="52" spans="1:11" x14ac:dyDescent="0.55000000000000004">
      <c r="A52" s="3" t="s">
        <v>228</v>
      </c>
      <c r="B52" s="9">
        <v>4.0842973737336745</v>
      </c>
      <c r="C52" s="9">
        <v>3.543646488096635</v>
      </c>
      <c r="D52" s="9">
        <v>3.360221005096828</v>
      </c>
      <c r="E52" s="9">
        <v>3.4601626961004968</v>
      </c>
      <c r="F52" s="9">
        <v>2.6362458482000379</v>
      </c>
      <c r="G52" s="9">
        <v>2.4908900732440968</v>
      </c>
      <c r="H52" s="9">
        <v>2.3129799669394489</v>
      </c>
      <c r="I52" s="9">
        <v>2.9088550412627683</v>
      </c>
      <c r="J52" s="9">
        <v>2.3403484674269843</v>
      </c>
      <c r="K52" s="9">
        <v>2.8315667649625698</v>
      </c>
    </row>
    <row r="53" spans="1:11" x14ac:dyDescent="0.55000000000000004">
      <c r="A53" s="2" t="s">
        <v>188</v>
      </c>
      <c r="B53" s="9">
        <v>23.172481990525245</v>
      </c>
      <c r="C53" s="9">
        <v>21.89912719502713</v>
      </c>
      <c r="D53" s="9">
        <v>21.193678370126115</v>
      </c>
      <c r="E53" s="9">
        <v>20.977993607878052</v>
      </c>
      <c r="F53" s="9">
        <v>19.498587262291956</v>
      </c>
      <c r="G53" s="9">
        <v>19.866220230379131</v>
      </c>
      <c r="H53" s="9">
        <v>20.497512146062789</v>
      </c>
      <c r="I53" s="9">
        <v>21.569652742823727</v>
      </c>
      <c r="J53" s="9">
        <v>22.006739070374906</v>
      </c>
      <c r="K53" s="9">
        <v>21.16335130304768</v>
      </c>
    </row>
    <row r="54" spans="1:11" x14ac:dyDescent="0.55000000000000004">
      <c r="A54" s="3" t="s">
        <v>229</v>
      </c>
      <c r="B54" s="9">
        <v>1.0863758111420245</v>
      </c>
      <c r="C54" s="9" t="s">
        <v>32</v>
      </c>
      <c r="D54" s="9" t="s">
        <v>32</v>
      </c>
      <c r="E54" s="9" t="s">
        <v>32</v>
      </c>
      <c r="F54" s="9" t="s">
        <v>32</v>
      </c>
      <c r="G54" s="9">
        <v>2.671067054139046</v>
      </c>
      <c r="H54" s="9" t="s">
        <v>32</v>
      </c>
      <c r="I54" s="9" t="s">
        <v>32</v>
      </c>
      <c r="J54" s="9" t="s">
        <v>32</v>
      </c>
      <c r="K54" s="9" t="s">
        <v>32</v>
      </c>
    </row>
    <row r="55" spans="1:11" x14ac:dyDescent="0.55000000000000004">
      <c r="A55" s="3" t="s">
        <v>230</v>
      </c>
      <c r="B55" s="9">
        <v>20.459242563205226</v>
      </c>
      <c r="C55" s="9">
        <v>21.630368679607297</v>
      </c>
      <c r="D55" s="9">
        <v>19.607059413615641</v>
      </c>
      <c r="E55" s="9">
        <v>19.512851639113599</v>
      </c>
      <c r="F55" s="9">
        <v>19.419902631748993</v>
      </c>
      <c r="G55" s="9">
        <v>19.520530371789896</v>
      </c>
      <c r="H55" s="9">
        <v>20.493839566044592</v>
      </c>
      <c r="I55" s="9">
        <v>21.847296708625894</v>
      </c>
      <c r="J55" s="9">
        <v>20.257026927890418</v>
      </c>
      <c r="K55" s="9">
        <v>20.931567892121681</v>
      </c>
    </row>
    <row r="56" spans="1:11" x14ac:dyDescent="0.55000000000000004">
      <c r="A56" s="3" t="s">
        <v>231</v>
      </c>
      <c r="B56" s="9">
        <v>18.697859405384275</v>
      </c>
      <c r="C56" s="9">
        <v>17.003435376701489</v>
      </c>
      <c r="D56" s="9">
        <v>17.319483354105785</v>
      </c>
      <c r="E56" s="9">
        <v>17.25339252289783</v>
      </c>
      <c r="F56" s="9">
        <v>14.902656877415387</v>
      </c>
      <c r="G56" s="9">
        <v>14.33250922609006</v>
      </c>
      <c r="H56" s="9">
        <v>15.396120023416643</v>
      </c>
      <c r="I56" s="9">
        <v>15.505212549197291</v>
      </c>
      <c r="J56" s="9">
        <v>15.79134962151721</v>
      </c>
      <c r="K56" s="9">
        <v>15.608870529616055</v>
      </c>
    </row>
    <row r="57" spans="1:11" x14ac:dyDescent="0.55000000000000004">
      <c r="A57" s="3" t="s">
        <v>232</v>
      </c>
      <c r="B57" s="9">
        <v>27.312546830005541</v>
      </c>
      <c r="C57" s="9">
        <v>24.999339548302967</v>
      </c>
      <c r="D57" s="9">
        <v>24.215625619804474</v>
      </c>
      <c r="E57" s="9">
        <v>23.918594141743984</v>
      </c>
      <c r="F57" s="9">
        <v>21.476655790914545</v>
      </c>
      <c r="G57" s="9">
        <v>21.947959542420136</v>
      </c>
      <c r="H57" s="9">
        <v>22.320578996474023</v>
      </c>
      <c r="I57" s="9">
        <v>23.529298287023472</v>
      </c>
      <c r="J57" s="9">
        <v>24.519628760633786</v>
      </c>
      <c r="K57" s="9">
        <v>24.110891165190889</v>
      </c>
    </row>
    <row r="58" spans="1:11" x14ac:dyDescent="0.55000000000000004">
      <c r="A58" s="3" t="s">
        <v>233</v>
      </c>
      <c r="B58" s="9">
        <v>23.11095196126249</v>
      </c>
      <c r="C58" s="9">
        <v>20.983497466863756</v>
      </c>
      <c r="D58" s="9">
        <v>20.875846643364063</v>
      </c>
      <c r="E58" s="9">
        <v>20.16866975132859</v>
      </c>
      <c r="F58" s="9">
        <v>19.74843219600168</v>
      </c>
      <c r="G58" s="9">
        <v>21.566913539434253</v>
      </c>
      <c r="H58" s="9">
        <v>21.769032696999805</v>
      </c>
      <c r="I58" s="9">
        <v>22.78781360000632</v>
      </c>
      <c r="J58" s="9">
        <v>24.320753103556189</v>
      </c>
      <c r="K58" s="9">
        <v>20.998391561428615</v>
      </c>
    </row>
    <row r="59" spans="1:11" x14ac:dyDescent="0.55000000000000004">
      <c r="A59" s="2" t="s">
        <v>189</v>
      </c>
      <c r="B59" s="9">
        <v>25.189277566670512</v>
      </c>
      <c r="C59" s="9">
        <v>25.479316274790317</v>
      </c>
      <c r="D59" s="9">
        <v>24.925154560883865</v>
      </c>
      <c r="E59" s="9">
        <v>23.182668673097286</v>
      </c>
      <c r="F59" s="9">
        <v>23.64203143236637</v>
      </c>
      <c r="G59" s="9">
        <v>23.866013460348906</v>
      </c>
      <c r="H59" s="9">
        <v>24.774482132063053</v>
      </c>
      <c r="I59" s="9">
        <v>30.021822759758919</v>
      </c>
      <c r="J59" s="9">
        <v>34.084073443886822</v>
      </c>
      <c r="K59" s="9">
        <v>33.436546662407984</v>
      </c>
    </row>
    <row r="60" spans="1:11" x14ac:dyDescent="0.55000000000000004">
      <c r="A60" s="3" t="s">
        <v>234</v>
      </c>
      <c r="B60" s="9">
        <v>1.0498918868149014</v>
      </c>
      <c r="C60" s="9">
        <v>0.57607394174931348</v>
      </c>
      <c r="D60" s="9">
        <v>1.7527964740813797</v>
      </c>
      <c r="E60" s="9">
        <v>0.98781611889284937</v>
      </c>
      <c r="F60" s="9">
        <v>0.93343903398214645</v>
      </c>
      <c r="G60" s="9">
        <v>3.0134500717402228</v>
      </c>
      <c r="H60" s="9">
        <v>1.8748749090758026</v>
      </c>
      <c r="I60" s="9" t="s">
        <v>32</v>
      </c>
      <c r="J60" s="9" t="s">
        <v>32</v>
      </c>
      <c r="K60" s="9" t="s">
        <v>32</v>
      </c>
    </row>
    <row r="61" spans="1:11" x14ac:dyDescent="0.55000000000000004">
      <c r="A61" s="3" t="s">
        <v>235</v>
      </c>
      <c r="B61" s="9">
        <v>15.768826560850421</v>
      </c>
      <c r="C61" s="9">
        <v>15.883352325132794</v>
      </c>
      <c r="D61" s="9">
        <v>14.700498294932</v>
      </c>
      <c r="E61" s="9">
        <v>14.106569271784579</v>
      </c>
      <c r="F61" s="9">
        <v>14.651413306827592</v>
      </c>
      <c r="G61" s="9">
        <v>15.191597092038553</v>
      </c>
      <c r="H61" s="9">
        <v>14.864910984756177</v>
      </c>
      <c r="I61" s="9">
        <v>16.589134293017985</v>
      </c>
      <c r="J61" s="9">
        <v>15.23514542138415</v>
      </c>
      <c r="K61" s="9">
        <v>16.198509204632686</v>
      </c>
    </row>
    <row r="62" spans="1:11" x14ac:dyDescent="0.55000000000000004">
      <c r="A62" s="3" t="s">
        <v>236</v>
      </c>
      <c r="B62" s="9">
        <v>26.305279743067587</v>
      </c>
      <c r="C62" s="9">
        <v>25.864423348043484</v>
      </c>
      <c r="D62" s="9">
        <v>25.028997672013944</v>
      </c>
      <c r="E62" s="9">
        <v>22.585439419161816</v>
      </c>
      <c r="F62" s="9">
        <v>22.223422875418038</v>
      </c>
      <c r="G62" s="9">
        <v>25.011484152403582</v>
      </c>
      <c r="H62" s="9">
        <v>26.692530268716308</v>
      </c>
      <c r="I62" s="9">
        <v>27.883422813148535</v>
      </c>
      <c r="J62" s="9">
        <v>34.844009387277474</v>
      </c>
      <c r="K62" s="9">
        <v>27.616512891181138</v>
      </c>
    </row>
    <row r="63" spans="1:11" x14ac:dyDescent="0.55000000000000004">
      <c r="A63" s="3" t="s">
        <v>237</v>
      </c>
      <c r="B63" s="9">
        <v>25.467291291556442</v>
      </c>
      <c r="C63" s="9">
        <v>22.359774337931587</v>
      </c>
      <c r="D63" s="9">
        <v>22.122548082567771</v>
      </c>
      <c r="E63" s="9">
        <v>20.626710068725959</v>
      </c>
      <c r="F63" s="9">
        <v>20.620723629714075</v>
      </c>
      <c r="G63" s="9">
        <v>22.122907633092428</v>
      </c>
      <c r="H63" s="9">
        <v>22.812175019999941</v>
      </c>
      <c r="I63" s="9">
        <v>24.877956727405437</v>
      </c>
      <c r="J63" s="9">
        <v>25.639363461576121</v>
      </c>
      <c r="K63" s="9">
        <v>26.400603276733353</v>
      </c>
    </row>
    <row r="64" spans="1:11" x14ac:dyDescent="0.55000000000000004">
      <c r="A64" s="3" t="s">
        <v>238</v>
      </c>
      <c r="B64" s="9">
        <v>28.773512947072309</v>
      </c>
      <c r="C64" s="9">
        <v>27.493526388292121</v>
      </c>
      <c r="D64" s="9">
        <v>24.956466363160764</v>
      </c>
      <c r="E64" s="9">
        <v>24.2758770863121</v>
      </c>
      <c r="F64" s="9">
        <v>27.308598725603456</v>
      </c>
      <c r="G64" s="9">
        <v>28.702170237804889</v>
      </c>
      <c r="H64" s="9">
        <v>30.64280872874183</v>
      </c>
      <c r="I64" s="9">
        <v>31.201834889427147</v>
      </c>
      <c r="J64" s="9">
        <v>32.702881630783345</v>
      </c>
      <c r="K64" s="9">
        <v>29.068419154396466</v>
      </c>
    </row>
    <row r="65" spans="1:11" x14ac:dyDescent="0.55000000000000004">
      <c r="A65" s="3" t="s">
        <v>239</v>
      </c>
      <c r="B65" s="9">
        <v>10.591609900746862</v>
      </c>
      <c r="C65" s="9">
        <v>10.000170771279057</v>
      </c>
      <c r="D65" s="9">
        <v>9.1835340463049455</v>
      </c>
      <c r="E65" s="9">
        <v>8.6751370759729642</v>
      </c>
      <c r="F65" s="9">
        <v>7.4816599999883593</v>
      </c>
      <c r="G65" s="9">
        <v>8.3966604350553116</v>
      </c>
      <c r="H65" s="9">
        <v>8.7012618677769442</v>
      </c>
      <c r="I65" s="9">
        <v>9.6552435683777063</v>
      </c>
      <c r="J65" s="9">
        <v>7.5289004509089734</v>
      </c>
      <c r="K65" s="9">
        <v>7.4264271973495806</v>
      </c>
    </row>
    <row r="66" spans="1:11" x14ac:dyDescent="0.55000000000000004">
      <c r="A66" s="3" t="s">
        <v>240</v>
      </c>
      <c r="B66" s="9">
        <v>46.179211347493627</v>
      </c>
      <c r="C66" s="9">
        <v>54.718585523736131</v>
      </c>
      <c r="D66" s="9">
        <v>57.254270516817556</v>
      </c>
      <c r="E66" s="9">
        <v>50.222162704616032</v>
      </c>
      <c r="F66" s="9">
        <v>51.635189601240661</v>
      </c>
      <c r="G66" s="9">
        <v>47.27889950887883</v>
      </c>
      <c r="H66" s="9">
        <v>48.813824707093026</v>
      </c>
      <c r="I66" s="9">
        <v>67.463570956039163</v>
      </c>
      <c r="J66" s="9">
        <v>93.806075203651801</v>
      </c>
      <c r="K66" s="9">
        <v>91.714827972248386</v>
      </c>
    </row>
    <row r="67" spans="1:11" x14ac:dyDescent="0.55000000000000004">
      <c r="A67" s="2" t="s">
        <v>33</v>
      </c>
      <c r="B67" s="9">
        <v>10.104901371966337</v>
      </c>
      <c r="C67" s="9">
        <v>9.656718316528055</v>
      </c>
      <c r="D67" s="9">
        <v>9.1228172610900078</v>
      </c>
      <c r="E67" s="9">
        <v>9.1317317883946973</v>
      </c>
      <c r="F67" s="9">
        <v>9.1383192369569297</v>
      </c>
      <c r="G67" s="9">
        <v>9.453915479646426</v>
      </c>
      <c r="H67" s="9">
        <v>9.8539887478906891</v>
      </c>
      <c r="I67" s="9">
        <v>10.543298288232336</v>
      </c>
      <c r="J67" s="9">
        <v>10.694355256083504</v>
      </c>
      <c r="K67" s="9">
        <v>10.673897125929619</v>
      </c>
    </row>
  </sheetData>
  <hyperlinks>
    <hyperlink ref="A2" location="'Cover page'!A1" display="'Cover page'!A1" xr:uid="{8167AAF4-2EFA-4648-AE1C-21EDE3B55447}"/>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5C55-8FFF-4399-9B8F-2E6579A65FE0}">
  <dimension ref="A1:K67"/>
  <sheetViews>
    <sheetView zoomScale="85" zoomScaleNormal="85" workbookViewId="0">
      <selection activeCell="B2" sqref="B2"/>
    </sheetView>
  </sheetViews>
  <sheetFormatPr defaultRowHeight="14.4" x14ac:dyDescent="0.55000000000000004"/>
  <cols>
    <col min="1" max="1" width="57.68359375" bestFit="1" customWidth="1"/>
    <col min="2" max="2" width="7.83984375" bestFit="1" customWidth="1"/>
    <col min="3" max="4" width="7.26171875" bestFit="1" customWidth="1"/>
    <col min="5" max="5" width="8.15625" bestFit="1" customWidth="1"/>
    <col min="6"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page'!$A$25</f>
        <v>Table 2.4. Claims (median compensation $) by Occupation (ANZSCO Sub major group), 10 years to 2022-23</v>
      </c>
      <c r="B1" s="5"/>
    </row>
    <row r="2" spans="1:11" ht="14.7" thickTop="1" x14ac:dyDescent="0.55000000000000004">
      <c r="A2" s="5"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182</v>
      </c>
      <c r="B8" s="10">
        <v>15181</v>
      </c>
      <c r="C8" s="10">
        <v>16868</v>
      </c>
      <c r="D8" s="10">
        <v>18544</v>
      </c>
      <c r="E8" s="10">
        <v>21191.5</v>
      </c>
      <c r="F8" s="10">
        <v>21890</v>
      </c>
      <c r="G8" s="10">
        <v>22441</v>
      </c>
      <c r="H8" s="10">
        <v>22837.5</v>
      </c>
      <c r="I8" s="10">
        <v>22266</v>
      </c>
      <c r="J8" s="10">
        <v>23340</v>
      </c>
      <c r="K8" s="10" t="s">
        <v>32</v>
      </c>
    </row>
    <row r="9" spans="1:11" x14ac:dyDescent="0.55000000000000004">
      <c r="A9" s="3" t="s">
        <v>190</v>
      </c>
      <c r="B9" s="10" t="s">
        <v>32</v>
      </c>
      <c r="C9" s="10" t="s">
        <v>32</v>
      </c>
      <c r="D9" s="10" t="s">
        <v>32</v>
      </c>
      <c r="E9" s="10" t="s">
        <v>32</v>
      </c>
      <c r="F9" s="10" t="s">
        <v>32</v>
      </c>
      <c r="G9" s="10" t="s">
        <v>32</v>
      </c>
      <c r="H9" s="10" t="s">
        <v>32</v>
      </c>
      <c r="I9" s="10" t="s">
        <v>32</v>
      </c>
      <c r="J9" s="10" t="s">
        <v>32</v>
      </c>
      <c r="K9" s="10" t="s">
        <v>32</v>
      </c>
    </row>
    <row r="10" spans="1:11" x14ac:dyDescent="0.55000000000000004">
      <c r="A10" s="3" t="s">
        <v>191</v>
      </c>
      <c r="B10" s="10">
        <v>19377</v>
      </c>
      <c r="C10" s="10">
        <v>24401</v>
      </c>
      <c r="D10" s="10">
        <v>25153</v>
      </c>
      <c r="E10" s="10">
        <v>26622</v>
      </c>
      <c r="F10" s="10">
        <v>31074</v>
      </c>
      <c r="G10" s="10">
        <v>38567.5</v>
      </c>
      <c r="H10" s="10">
        <v>36803</v>
      </c>
      <c r="I10" s="10">
        <v>32850</v>
      </c>
      <c r="J10" s="10">
        <v>30423.5</v>
      </c>
      <c r="K10" s="10" t="s">
        <v>32</v>
      </c>
    </row>
    <row r="11" spans="1:11" x14ac:dyDescent="0.55000000000000004">
      <c r="A11" s="3" t="s">
        <v>192</v>
      </c>
      <c r="B11" s="10">
        <v>10216</v>
      </c>
      <c r="C11" s="10">
        <v>9662.5</v>
      </c>
      <c r="D11" s="10">
        <v>10922.5</v>
      </c>
      <c r="E11" s="10">
        <v>16910</v>
      </c>
      <c r="F11" s="10">
        <v>14982</v>
      </c>
      <c r="G11" s="10">
        <v>15494</v>
      </c>
      <c r="H11" s="10">
        <v>11741</v>
      </c>
      <c r="I11" s="10">
        <v>12718</v>
      </c>
      <c r="J11" s="10">
        <v>14606</v>
      </c>
      <c r="K11" s="10" t="s">
        <v>32</v>
      </c>
    </row>
    <row r="12" spans="1:11" x14ac:dyDescent="0.55000000000000004">
      <c r="A12" s="3" t="s">
        <v>193</v>
      </c>
      <c r="B12" s="10">
        <v>17887</v>
      </c>
      <c r="C12" s="10">
        <v>19696</v>
      </c>
      <c r="D12" s="10">
        <v>21033.5</v>
      </c>
      <c r="E12" s="10">
        <v>23824</v>
      </c>
      <c r="F12" s="10">
        <v>25096</v>
      </c>
      <c r="G12" s="10">
        <v>24350</v>
      </c>
      <c r="H12" s="10">
        <v>24480</v>
      </c>
      <c r="I12" s="10">
        <v>23698.5</v>
      </c>
      <c r="J12" s="10">
        <v>29040</v>
      </c>
      <c r="K12" s="10" t="s">
        <v>32</v>
      </c>
    </row>
    <row r="13" spans="1:11" x14ac:dyDescent="0.55000000000000004">
      <c r="A13" s="3" t="s">
        <v>194</v>
      </c>
      <c r="B13" s="10">
        <v>11421</v>
      </c>
      <c r="C13" s="10">
        <v>13184.5</v>
      </c>
      <c r="D13" s="10">
        <v>14362</v>
      </c>
      <c r="E13" s="10">
        <v>16557</v>
      </c>
      <c r="F13" s="10">
        <v>17317</v>
      </c>
      <c r="G13" s="10">
        <v>17807.5</v>
      </c>
      <c r="H13" s="10">
        <v>19714</v>
      </c>
      <c r="I13" s="10">
        <v>19609</v>
      </c>
      <c r="J13" s="10">
        <v>16779.5</v>
      </c>
      <c r="K13" s="10" t="s">
        <v>32</v>
      </c>
    </row>
    <row r="14" spans="1:11" x14ac:dyDescent="0.55000000000000004">
      <c r="A14" s="2" t="s">
        <v>183</v>
      </c>
      <c r="B14" s="10">
        <v>11462</v>
      </c>
      <c r="C14" s="10">
        <v>12770</v>
      </c>
      <c r="D14" s="10">
        <v>14100</v>
      </c>
      <c r="E14" s="10">
        <v>15411</v>
      </c>
      <c r="F14" s="10">
        <v>16335.5</v>
      </c>
      <c r="G14" s="10">
        <v>17339</v>
      </c>
      <c r="H14" s="10">
        <v>18292</v>
      </c>
      <c r="I14" s="10">
        <v>18661.5</v>
      </c>
      <c r="J14" s="10">
        <v>14827</v>
      </c>
      <c r="K14" s="10" t="s">
        <v>32</v>
      </c>
    </row>
    <row r="15" spans="1:11" x14ac:dyDescent="0.55000000000000004">
      <c r="A15" s="3" t="s">
        <v>195</v>
      </c>
      <c r="B15" s="10" t="s">
        <v>32</v>
      </c>
      <c r="C15" s="10" t="s">
        <v>32</v>
      </c>
      <c r="D15" s="10" t="s">
        <v>32</v>
      </c>
      <c r="E15" s="10" t="s">
        <v>32</v>
      </c>
      <c r="F15" s="10" t="s">
        <v>32</v>
      </c>
      <c r="G15" s="10" t="s">
        <v>32</v>
      </c>
      <c r="H15" s="10" t="s">
        <v>32</v>
      </c>
      <c r="I15" s="10" t="s">
        <v>32</v>
      </c>
      <c r="J15" s="10" t="s">
        <v>32</v>
      </c>
      <c r="K15" s="10" t="s">
        <v>32</v>
      </c>
    </row>
    <row r="16" spans="1:11" x14ac:dyDescent="0.55000000000000004">
      <c r="A16" s="3" t="s">
        <v>196</v>
      </c>
      <c r="B16" s="10">
        <v>12620</v>
      </c>
      <c r="C16" s="10">
        <v>11924.5</v>
      </c>
      <c r="D16" s="10">
        <v>14958</v>
      </c>
      <c r="E16" s="10">
        <v>20122</v>
      </c>
      <c r="F16" s="10">
        <v>16216.5</v>
      </c>
      <c r="G16" s="10">
        <v>22547</v>
      </c>
      <c r="H16" s="10">
        <v>20107</v>
      </c>
      <c r="I16" s="10">
        <v>19902</v>
      </c>
      <c r="J16" s="10">
        <v>19056</v>
      </c>
      <c r="K16" s="10" t="s">
        <v>32</v>
      </c>
    </row>
    <row r="17" spans="1:11" x14ac:dyDescent="0.55000000000000004">
      <c r="A17" s="3" t="s">
        <v>197</v>
      </c>
      <c r="B17" s="10">
        <v>13125.5</v>
      </c>
      <c r="C17" s="10">
        <v>13568</v>
      </c>
      <c r="D17" s="10">
        <v>17258</v>
      </c>
      <c r="E17" s="10">
        <v>17662.5</v>
      </c>
      <c r="F17" s="10">
        <v>20532</v>
      </c>
      <c r="G17" s="10">
        <v>22276</v>
      </c>
      <c r="H17" s="10">
        <v>28018</v>
      </c>
      <c r="I17" s="10">
        <v>22992</v>
      </c>
      <c r="J17" s="10">
        <v>18801.5</v>
      </c>
      <c r="K17" s="10" t="s">
        <v>32</v>
      </c>
    </row>
    <row r="18" spans="1:11" x14ac:dyDescent="0.55000000000000004">
      <c r="A18" s="3" t="s">
        <v>198</v>
      </c>
      <c r="B18" s="10">
        <v>12541</v>
      </c>
      <c r="C18" s="10">
        <v>14096.5</v>
      </c>
      <c r="D18" s="10">
        <v>15483</v>
      </c>
      <c r="E18" s="10">
        <v>16069</v>
      </c>
      <c r="F18" s="10">
        <v>17104</v>
      </c>
      <c r="G18" s="10">
        <v>20587</v>
      </c>
      <c r="H18" s="10">
        <v>16004.5</v>
      </c>
      <c r="I18" s="10">
        <v>17869</v>
      </c>
      <c r="J18" s="10">
        <v>16096</v>
      </c>
      <c r="K18" s="10" t="s">
        <v>32</v>
      </c>
    </row>
    <row r="19" spans="1:11" x14ac:dyDescent="0.55000000000000004">
      <c r="A19" s="3" t="s">
        <v>199</v>
      </c>
      <c r="B19" s="10">
        <v>12884.5</v>
      </c>
      <c r="C19" s="10">
        <v>14118</v>
      </c>
      <c r="D19" s="10">
        <v>12974</v>
      </c>
      <c r="E19" s="10">
        <v>15434</v>
      </c>
      <c r="F19" s="10">
        <v>17044</v>
      </c>
      <c r="G19" s="10">
        <v>17736</v>
      </c>
      <c r="H19" s="10">
        <v>17474</v>
      </c>
      <c r="I19" s="10">
        <v>19436.5</v>
      </c>
      <c r="J19" s="10">
        <v>11648</v>
      </c>
      <c r="K19" s="10" t="s">
        <v>32</v>
      </c>
    </row>
    <row r="20" spans="1:11" x14ac:dyDescent="0.55000000000000004">
      <c r="A20" s="3" t="s">
        <v>200</v>
      </c>
      <c r="B20" s="10">
        <v>8863.5</v>
      </c>
      <c r="C20" s="10">
        <v>10310</v>
      </c>
      <c r="D20" s="10">
        <v>12081</v>
      </c>
      <c r="E20" s="10">
        <v>12652</v>
      </c>
      <c r="F20" s="10">
        <v>12960</v>
      </c>
      <c r="G20" s="10">
        <v>13500</v>
      </c>
      <c r="H20" s="10">
        <v>15197.5</v>
      </c>
      <c r="I20" s="10">
        <v>15232</v>
      </c>
      <c r="J20" s="10">
        <v>13905</v>
      </c>
      <c r="K20" s="10" t="s">
        <v>32</v>
      </c>
    </row>
    <row r="21" spans="1:11" x14ac:dyDescent="0.55000000000000004">
      <c r="A21" s="3" t="s">
        <v>201</v>
      </c>
      <c r="B21" s="10">
        <v>18474.5</v>
      </c>
      <c r="C21" s="10">
        <v>12034</v>
      </c>
      <c r="D21" s="10">
        <v>17171</v>
      </c>
      <c r="E21" s="10">
        <v>21541</v>
      </c>
      <c r="F21" s="10">
        <v>25731.5</v>
      </c>
      <c r="G21" s="10">
        <v>24099</v>
      </c>
      <c r="H21" s="10">
        <v>29347</v>
      </c>
      <c r="I21" s="10">
        <v>27621</v>
      </c>
      <c r="J21" s="10">
        <v>22651.5</v>
      </c>
      <c r="K21" s="10" t="s">
        <v>32</v>
      </c>
    </row>
    <row r="22" spans="1:11" x14ac:dyDescent="0.55000000000000004">
      <c r="A22" s="3" t="s">
        <v>202</v>
      </c>
      <c r="B22" s="10">
        <v>14951</v>
      </c>
      <c r="C22" s="10">
        <v>15105</v>
      </c>
      <c r="D22" s="10">
        <v>18945</v>
      </c>
      <c r="E22" s="10">
        <v>20932</v>
      </c>
      <c r="F22" s="10">
        <v>24852</v>
      </c>
      <c r="G22" s="10">
        <v>25985</v>
      </c>
      <c r="H22" s="10">
        <v>27648.5</v>
      </c>
      <c r="I22" s="10">
        <v>32864.5</v>
      </c>
      <c r="J22" s="10">
        <v>29085</v>
      </c>
      <c r="K22" s="10" t="s">
        <v>32</v>
      </c>
    </row>
    <row r="23" spans="1:11" x14ac:dyDescent="0.55000000000000004">
      <c r="A23" s="2" t="s">
        <v>184</v>
      </c>
      <c r="B23" s="10">
        <v>11072</v>
      </c>
      <c r="C23" s="10">
        <v>11799.5</v>
      </c>
      <c r="D23" s="10">
        <v>13339</v>
      </c>
      <c r="E23" s="10">
        <v>13984</v>
      </c>
      <c r="F23" s="10">
        <v>14493</v>
      </c>
      <c r="G23" s="10">
        <v>14707</v>
      </c>
      <c r="H23" s="10">
        <v>15103</v>
      </c>
      <c r="I23" s="10">
        <v>15274</v>
      </c>
      <c r="J23" s="10">
        <v>15525</v>
      </c>
      <c r="K23" s="10" t="s">
        <v>32</v>
      </c>
    </row>
    <row r="24" spans="1:11" x14ac:dyDescent="0.55000000000000004">
      <c r="A24" s="3" t="s">
        <v>203</v>
      </c>
      <c r="B24" s="10" t="s">
        <v>32</v>
      </c>
      <c r="C24" s="10" t="s">
        <v>32</v>
      </c>
      <c r="D24" s="10" t="s">
        <v>32</v>
      </c>
      <c r="E24" s="10" t="s">
        <v>32</v>
      </c>
      <c r="F24" s="10" t="s">
        <v>32</v>
      </c>
      <c r="G24" s="10" t="s">
        <v>32</v>
      </c>
      <c r="H24" s="10">
        <v>12657.5</v>
      </c>
      <c r="I24" s="10" t="s">
        <v>32</v>
      </c>
      <c r="J24" s="10" t="s">
        <v>32</v>
      </c>
      <c r="K24" s="10" t="s">
        <v>32</v>
      </c>
    </row>
    <row r="25" spans="1:11" x14ac:dyDescent="0.55000000000000004">
      <c r="A25" s="3" t="s">
        <v>204</v>
      </c>
      <c r="B25" s="10">
        <v>15815</v>
      </c>
      <c r="C25" s="10">
        <v>16047</v>
      </c>
      <c r="D25" s="10">
        <v>17533</v>
      </c>
      <c r="E25" s="10">
        <v>19900.5</v>
      </c>
      <c r="F25" s="10">
        <v>19761</v>
      </c>
      <c r="G25" s="10">
        <v>19777</v>
      </c>
      <c r="H25" s="10">
        <v>21821</v>
      </c>
      <c r="I25" s="10">
        <v>20038.5</v>
      </c>
      <c r="J25" s="10">
        <v>20212</v>
      </c>
      <c r="K25" s="10" t="s">
        <v>32</v>
      </c>
    </row>
    <row r="26" spans="1:11" x14ac:dyDescent="0.55000000000000004">
      <c r="A26" s="3" t="s">
        <v>205</v>
      </c>
      <c r="B26" s="10">
        <v>12049</v>
      </c>
      <c r="C26" s="10">
        <v>12541</v>
      </c>
      <c r="D26" s="10">
        <v>14932.5</v>
      </c>
      <c r="E26" s="10">
        <v>14857</v>
      </c>
      <c r="F26" s="10">
        <v>14992</v>
      </c>
      <c r="G26" s="10">
        <v>16056</v>
      </c>
      <c r="H26" s="10">
        <v>16181</v>
      </c>
      <c r="I26" s="10">
        <v>16024</v>
      </c>
      <c r="J26" s="10">
        <v>17432</v>
      </c>
      <c r="K26" s="10" t="s">
        <v>32</v>
      </c>
    </row>
    <row r="27" spans="1:11" x14ac:dyDescent="0.55000000000000004">
      <c r="A27" s="3" t="s">
        <v>206</v>
      </c>
      <c r="B27" s="10">
        <v>11969</v>
      </c>
      <c r="C27" s="10">
        <v>12960</v>
      </c>
      <c r="D27" s="10">
        <v>13650</v>
      </c>
      <c r="E27" s="10">
        <v>14584</v>
      </c>
      <c r="F27" s="10">
        <v>14830</v>
      </c>
      <c r="G27" s="10">
        <v>15831</v>
      </c>
      <c r="H27" s="10">
        <v>16343.5</v>
      </c>
      <c r="I27" s="10">
        <v>15780</v>
      </c>
      <c r="J27" s="10">
        <v>16154</v>
      </c>
      <c r="K27" s="10" t="s">
        <v>32</v>
      </c>
    </row>
    <row r="28" spans="1:11" x14ac:dyDescent="0.55000000000000004">
      <c r="A28" s="3" t="s">
        <v>207</v>
      </c>
      <c r="B28" s="10">
        <v>12507</v>
      </c>
      <c r="C28" s="10">
        <v>12963</v>
      </c>
      <c r="D28" s="10">
        <v>14947.5</v>
      </c>
      <c r="E28" s="10">
        <v>15185.5</v>
      </c>
      <c r="F28" s="10">
        <v>16635</v>
      </c>
      <c r="G28" s="10">
        <v>16039</v>
      </c>
      <c r="H28" s="10">
        <v>16178</v>
      </c>
      <c r="I28" s="10">
        <v>16398</v>
      </c>
      <c r="J28" s="10">
        <v>16016</v>
      </c>
      <c r="K28" s="10" t="s">
        <v>32</v>
      </c>
    </row>
    <row r="29" spans="1:11" x14ac:dyDescent="0.55000000000000004">
      <c r="A29" s="3" t="s">
        <v>208</v>
      </c>
      <c r="B29" s="10">
        <v>6636</v>
      </c>
      <c r="C29" s="10">
        <v>6425</v>
      </c>
      <c r="D29" s="10">
        <v>8716</v>
      </c>
      <c r="E29" s="10">
        <v>9878</v>
      </c>
      <c r="F29" s="10">
        <v>9765.5</v>
      </c>
      <c r="G29" s="10">
        <v>9675</v>
      </c>
      <c r="H29" s="10">
        <v>10681.5</v>
      </c>
      <c r="I29" s="10">
        <v>10657</v>
      </c>
      <c r="J29" s="10">
        <v>9509</v>
      </c>
      <c r="K29" s="10" t="s">
        <v>32</v>
      </c>
    </row>
    <row r="30" spans="1:11" x14ac:dyDescent="0.55000000000000004">
      <c r="A30" s="3" t="s">
        <v>209</v>
      </c>
      <c r="B30" s="10">
        <v>8983</v>
      </c>
      <c r="C30" s="10">
        <v>9561</v>
      </c>
      <c r="D30" s="10">
        <v>10299</v>
      </c>
      <c r="E30" s="10">
        <v>10689</v>
      </c>
      <c r="F30" s="10">
        <v>11334</v>
      </c>
      <c r="G30" s="10">
        <v>11727</v>
      </c>
      <c r="H30" s="10">
        <v>11519</v>
      </c>
      <c r="I30" s="10">
        <v>13186</v>
      </c>
      <c r="J30" s="10">
        <v>12849</v>
      </c>
      <c r="K30" s="10" t="s">
        <v>32</v>
      </c>
    </row>
    <row r="31" spans="1:11" x14ac:dyDescent="0.55000000000000004">
      <c r="A31" s="3" t="s">
        <v>210</v>
      </c>
      <c r="B31" s="10">
        <v>11857</v>
      </c>
      <c r="C31" s="10">
        <v>12619.5</v>
      </c>
      <c r="D31" s="10">
        <v>14809</v>
      </c>
      <c r="E31" s="10">
        <v>14845</v>
      </c>
      <c r="F31" s="10">
        <v>16929.5</v>
      </c>
      <c r="G31" s="10">
        <v>14029.5</v>
      </c>
      <c r="H31" s="10">
        <v>15450.5</v>
      </c>
      <c r="I31" s="10">
        <v>16244</v>
      </c>
      <c r="J31" s="10">
        <v>17834</v>
      </c>
      <c r="K31" s="10" t="s">
        <v>32</v>
      </c>
    </row>
    <row r="32" spans="1:11" x14ac:dyDescent="0.55000000000000004">
      <c r="A32" s="2" t="s">
        <v>185</v>
      </c>
      <c r="B32" s="10">
        <v>8073</v>
      </c>
      <c r="C32" s="10">
        <v>8514</v>
      </c>
      <c r="D32" s="10">
        <v>9899</v>
      </c>
      <c r="E32" s="10">
        <v>11049</v>
      </c>
      <c r="F32" s="10">
        <v>12132</v>
      </c>
      <c r="G32" s="10">
        <v>12828</v>
      </c>
      <c r="H32" s="10">
        <v>12942</v>
      </c>
      <c r="I32" s="10">
        <v>14454.5</v>
      </c>
      <c r="J32" s="10">
        <v>10608</v>
      </c>
      <c r="K32" s="10" t="s">
        <v>32</v>
      </c>
    </row>
    <row r="33" spans="1:11" x14ac:dyDescent="0.55000000000000004">
      <c r="A33" s="3" t="s">
        <v>211</v>
      </c>
      <c r="B33" s="10" t="s">
        <v>32</v>
      </c>
      <c r="C33" s="10" t="s">
        <v>32</v>
      </c>
      <c r="D33" s="10" t="s">
        <v>32</v>
      </c>
      <c r="E33" s="10" t="s">
        <v>32</v>
      </c>
      <c r="F33" s="10" t="s">
        <v>32</v>
      </c>
      <c r="G33" s="10" t="s">
        <v>32</v>
      </c>
      <c r="H33" s="10" t="s">
        <v>32</v>
      </c>
      <c r="I33" s="10" t="s">
        <v>32</v>
      </c>
      <c r="J33" s="10" t="s">
        <v>32</v>
      </c>
      <c r="K33" s="10" t="s">
        <v>32</v>
      </c>
    </row>
    <row r="34" spans="1:11" x14ac:dyDescent="0.55000000000000004">
      <c r="A34" s="3" t="s">
        <v>212</v>
      </c>
      <c r="B34" s="10">
        <v>8325</v>
      </c>
      <c r="C34" s="10">
        <v>9043.5</v>
      </c>
      <c r="D34" s="10">
        <v>10248.5</v>
      </c>
      <c r="E34" s="10">
        <v>11172</v>
      </c>
      <c r="F34" s="10">
        <v>12774</v>
      </c>
      <c r="G34" s="10">
        <v>13075</v>
      </c>
      <c r="H34" s="10">
        <v>13314</v>
      </c>
      <c r="I34" s="10">
        <v>15672</v>
      </c>
      <c r="J34" s="10">
        <v>15006</v>
      </c>
      <c r="K34" s="10" t="s">
        <v>32</v>
      </c>
    </row>
    <row r="35" spans="1:11" x14ac:dyDescent="0.55000000000000004">
      <c r="A35" s="3" t="s">
        <v>213</v>
      </c>
      <c r="B35" s="10">
        <v>6347</v>
      </c>
      <c r="C35" s="10">
        <v>6762.5</v>
      </c>
      <c r="D35" s="10">
        <v>7742</v>
      </c>
      <c r="E35" s="10">
        <v>8124</v>
      </c>
      <c r="F35" s="10">
        <v>8808</v>
      </c>
      <c r="G35" s="10">
        <v>9137.5</v>
      </c>
      <c r="H35" s="10">
        <v>8975</v>
      </c>
      <c r="I35" s="10">
        <v>10129</v>
      </c>
      <c r="J35" s="10">
        <v>8806</v>
      </c>
      <c r="K35" s="10" t="s">
        <v>32</v>
      </c>
    </row>
    <row r="36" spans="1:11" x14ac:dyDescent="0.55000000000000004">
      <c r="A36" s="3" t="s">
        <v>214</v>
      </c>
      <c r="B36" s="10">
        <v>4760</v>
      </c>
      <c r="C36" s="10">
        <v>5017</v>
      </c>
      <c r="D36" s="10">
        <v>5759</v>
      </c>
      <c r="E36" s="10">
        <v>7051</v>
      </c>
      <c r="F36" s="10">
        <v>7882</v>
      </c>
      <c r="G36" s="10">
        <v>8390</v>
      </c>
      <c r="H36" s="10">
        <v>6961.5</v>
      </c>
      <c r="I36" s="10">
        <v>7833.5</v>
      </c>
      <c r="J36" s="10">
        <v>2987</v>
      </c>
      <c r="K36" s="10" t="s">
        <v>32</v>
      </c>
    </row>
    <row r="37" spans="1:11" x14ac:dyDescent="0.55000000000000004">
      <c r="A37" s="3" t="s">
        <v>215</v>
      </c>
      <c r="B37" s="10">
        <v>13551</v>
      </c>
      <c r="C37" s="10">
        <v>14434</v>
      </c>
      <c r="D37" s="10">
        <v>17837</v>
      </c>
      <c r="E37" s="10">
        <v>21418.5</v>
      </c>
      <c r="F37" s="10">
        <v>23678</v>
      </c>
      <c r="G37" s="10">
        <v>26515.5</v>
      </c>
      <c r="H37" s="10">
        <v>27635.5</v>
      </c>
      <c r="I37" s="10">
        <v>31103</v>
      </c>
      <c r="J37" s="10">
        <v>16026</v>
      </c>
      <c r="K37" s="10" t="s">
        <v>32</v>
      </c>
    </row>
    <row r="38" spans="1:11" x14ac:dyDescent="0.55000000000000004">
      <c r="A38" s="3" t="s">
        <v>216</v>
      </c>
      <c r="B38" s="10">
        <v>9409</v>
      </c>
      <c r="C38" s="10">
        <v>9732</v>
      </c>
      <c r="D38" s="10">
        <v>11191</v>
      </c>
      <c r="E38" s="10">
        <v>13288</v>
      </c>
      <c r="F38" s="10">
        <v>14197</v>
      </c>
      <c r="G38" s="10">
        <v>13798</v>
      </c>
      <c r="H38" s="10">
        <v>15740</v>
      </c>
      <c r="I38" s="10">
        <v>16517</v>
      </c>
      <c r="J38" s="10">
        <v>13787</v>
      </c>
      <c r="K38" s="10" t="s">
        <v>32</v>
      </c>
    </row>
    <row r="39" spans="1:11" x14ac:dyDescent="0.55000000000000004">
      <c r="A39" s="2" t="s">
        <v>186</v>
      </c>
      <c r="B39" s="10">
        <v>14360.5</v>
      </c>
      <c r="C39" s="10">
        <v>15792.5</v>
      </c>
      <c r="D39" s="10">
        <v>16669</v>
      </c>
      <c r="E39" s="10">
        <v>18853</v>
      </c>
      <c r="F39" s="10">
        <v>19482.5</v>
      </c>
      <c r="G39" s="10">
        <v>19975</v>
      </c>
      <c r="H39" s="10">
        <v>21982</v>
      </c>
      <c r="I39" s="10">
        <v>22009</v>
      </c>
      <c r="J39" s="10">
        <v>21458</v>
      </c>
      <c r="K39" s="10" t="s">
        <v>32</v>
      </c>
    </row>
    <row r="40" spans="1:11" x14ac:dyDescent="0.55000000000000004">
      <c r="A40" s="3" t="s">
        <v>217</v>
      </c>
      <c r="B40" s="10" t="s">
        <v>32</v>
      </c>
      <c r="C40" s="10" t="s">
        <v>32</v>
      </c>
      <c r="D40" s="10" t="s">
        <v>32</v>
      </c>
      <c r="E40" s="10" t="s">
        <v>32</v>
      </c>
      <c r="F40" s="10" t="s">
        <v>32</v>
      </c>
      <c r="G40" s="10" t="s">
        <v>32</v>
      </c>
      <c r="H40" s="10" t="s">
        <v>32</v>
      </c>
      <c r="I40" s="10" t="s">
        <v>32</v>
      </c>
      <c r="J40" s="10" t="s">
        <v>32</v>
      </c>
      <c r="K40" s="10" t="s">
        <v>32</v>
      </c>
    </row>
    <row r="41" spans="1:11" x14ac:dyDescent="0.55000000000000004">
      <c r="A41" s="3" t="s">
        <v>218</v>
      </c>
      <c r="B41" s="10">
        <v>16737</v>
      </c>
      <c r="C41" s="10">
        <v>19467.5</v>
      </c>
      <c r="D41" s="10">
        <v>21840.5</v>
      </c>
      <c r="E41" s="10">
        <v>26494.5</v>
      </c>
      <c r="F41" s="10">
        <v>29247</v>
      </c>
      <c r="G41" s="10">
        <v>27228</v>
      </c>
      <c r="H41" s="10">
        <v>29229.5</v>
      </c>
      <c r="I41" s="10">
        <v>27983</v>
      </c>
      <c r="J41" s="10">
        <v>37057</v>
      </c>
      <c r="K41" s="10" t="s">
        <v>32</v>
      </c>
    </row>
    <row r="42" spans="1:11" x14ac:dyDescent="0.55000000000000004">
      <c r="A42" s="3" t="s">
        <v>219</v>
      </c>
      <c r="B42" s="10">
        <v>17256.5</v>
      </c>
      <c r="C42" s="10">
        <v>17446</v>
      </c>
      <c r="D42" s="10">
        <v>20427</v>
      </c>
      <c r="E42" s="10">
        <v>22536</v>
      </c>
      <c r="F42" s="10">
        <v>21577</v>
      </c>
      <c r="G42" s="10">
        <v>16190.5</v>
      </c>
      <c r="H42" s="10">
        <v>20497</v>
      </c>
      <c r="I42" s="10">
        <v>24214</v>
      </c>
      <c r="J42" s="10">
        <v>27647</v>
      </c>
      <c r="K42" s="10" t="s">
        <v>32</v>
      </c>
    </row>
    <row r="43" spans="1:11" x14ac:dyDescent="0.55000000000000004">
      <c r="A43" s="3" t="s">
        <v>220</v>
      </c>
      <c r="B43" s="10">
        <v>11534</v>
      </c>
      <c r="C43" s="10">
        <v>12456</v>
      </c>
      <c r="D43" s="10">
        <v>12782</v>
      </c>
      <c r="E43" s="10">
        <v>12640</v>
      </c>
      <c r="F43" s="10">
        <v>12898.5</v>
      </c>
      <c r="G43" s="10">
        <v>17076</v>
      </c>
      <c r="H43" s="10">
        <v>21234.5</v>
      </c>
      <c r="I43" s="10">
        <v>19799</v>
      </c>
      <c r="J43" s="10">
        <v>18264</v>
      </c>
      <c r="K43" s="10" t="s">
        <v>32</v>
      </c>
    </row>
    <row r="44" spans="1:11" x14ac:dyDescent="0.55000000000000004">
      <c r="A44" s="3" t="s">
        <v>221</v>
      </c>
      <c r="B44" s="10">
        <v>11889.5</v>
      </c>
      <c r="C44" s="10">
        <v>14367.5</v>
      </c>
      <c r="D44" s="10">
        <v>14431</v>
      </c>
      <c r="E44" s="10">
        <v>15173.5</v>
      </c>
      <c r="F44" s="10">
        <v>18588</v>
      </c>
      <c r="G44" s="10">
        <v>17483.5</v>
      </c>
      <c r="H44" s="10">
        <v>17110</v>
      </c>
      <c r="I44" s="10">
        <v>17309.5</v>
      </c>
      <c r="J44" s="10">
        <v>17735</v>
      </c>
      <c r="K44" s="10" t="s">
        <v>32</v>
      </c>
    </row>
    <row r="45" spans="1:11" x14ac:dyDescent="0.55000000000000004">
      <c r="A45" s="3" t="s">
        <v>222</v>
      </c>
      <c r="B45" s="10">
        <v>15172</v>
      </c>
      <c r="C45" s="10">
        <v>17241</v>
      </c>
      <c r="D45" s="10">
        <v>17673</v>
      </c>
      <c r="E45" s="10">
        <v>21767</v>
      </c>
      <c r="F45" s="10">
        <v>24621</v>
      </c>
      <c r="G45" s="10">
        <v>26076</v>
      </c>
      <c r="H45" s="10">
        <v>25726</v>
      </c>
      <c r="I45" s="10">
        <v>32399</v>
      </c>
      <c r="J45" s="10">
        <v>31769</v>
      </c>
      <c r="K45" s="10" t="s">
        <v>32</v>
      </c>
    </row>
    <row r="46" spans="1:11" x14ac:dyDescent="0.55000000000000004">
      <c r="A46" s="3" t="s">
        <v>223</v>
      </c>
      <c r="B46" s="10">
        <v>13426</v>
      </c>
      <c r="C46" s="10">
        <v>15523.5</v>
      </c>
      <c r="D46" s="10">
        <v>14517</v>
      </c>
      <c r="E46" s="10">
        <v>17800.5</v>
      </c>
      <c r="F46" s="10">
        <v>16097</v>
      </c>
      <c r="G46" s="10">
        <v>15484</v>
      </c>
      <c r="H46" s="10">
        <v>18439</v>
      </c>
      <c r="I46" s="10">
        <v>16815</v>
      </c>
      <c r="J46" s="10">
        <v>16405</v>
      </c>
      <c r="K46" s="10" t="s">
        <v>32</v>
      </c>
    </row>
    <row r="47" spans="1:11" x14ac:dyDescent="0.55000000000000004">
      <c r="A47" s="3" t="s">
        <v>224</v>
      </c>
      <c r="B47" s="10">
        <v>17738.5</v>
      </c>
      <c r="C47" s="10">
        <v>16752.5</v>
      </c>
      <c r="D47" s="10">
        <v>19234</v>
      </c>
      <c r="E47" s="10">
        <v>19909.5</v>
      </c>
      <c r="F47" s="10">
        <v>20747</v>
      </c>
      <c r="G47" s="10">
        <v>22791</v>
      </c>
      <c r="H47" s="10">
        <v>24783</v>
      </c>
      <c r="I47" s="10">
        <v>25697.5</v>
      </c>
      <c r="J47" s="10">
        <v>25119.5</v>
      </c>
      <c r="K47" s="10" t="s">
        <v>32</v>
      </c>
    </row>
    <row r="48" spans="1:11" x14ac:dyDescent="0.55000000000000004">
      <c r="A48" s="2" t="s">
        <v>187</v>
      </c>
      <c r="B48" s="10">
        <v>9529</v>
      </c>
      <c r="C48" s="10">
        <v>10509</v>
      </c>
      <c r="D48" s="10">
        <v>11270</v>
      </c>
      <c r="E48" s="10">
        <v>12143</v>
      </c>
      <c r="F48" s="10">
        <v>12837</v>
      </c>
      <c r="G48" s="10">
        <v>12953</v>
      </c>
      <c r="H48" s="10">
        <v>13731</v>
      </c>
      <c r="I48" s="10">
        <v>14431</v>
      </c>
      <c r="J48" s="10">
        <v>12204</v>
      </c>
      <c r="K48" s="10" t="s">
        <v>32</v>
      </c>
    </row>
    <row r="49" spans="1:11" x14ac:dyDescent="0.55000000000000004">
      <c r="A49" s="3" t="s">
        <v>225</v>
      </c>
      <c r="B49" s="10" t="s">
        <v>32</v>
      </c>
      <c r="C49" s="10" t="s">
        <v>32</v>
      </c>
      <c r="D49" s="10" t="s">
        <v>32</v>
      </c>
      <c r="E49" s="10" t="s">
        <v>32</v>
      </c>
      <c r="F49" s="10" t="s">
        <v>32</v>
      </c>
      <c r="G49" s="10" t="s">
        <v>32</v>
      </c>
      <c r="H49" s="10" t="s">
        <v>32</v>
      </c>
      <c r="I49" s="10" t="s">
        <v>32</v>
      </c>
      <c r="J49" s="10" t="s">
        <v>32</v>
      </c>
      <c r="K49" s="10" t="s">
        <v>32</v>
      </c>
    </row>
    <row r="50" spans="1:11" x14ac:dyDescent="0.55000000000000004">
      <c r="A50" s="3" t="s">
        <v>226</v>
      </c>
      <c r="B50" s="10">
        <v>14809</v>
      </c>
      <c r="C50" s="10">
        <v>16629</v>
      </c>
      <c r="D50" s="10">
        <v>18311</v>
      </c>
      <c r="E50" s="10">
        <v>19858.5</v>
      </c>
      <c r="F50" s="10">
        <v>20739</v>
      </c>
      <c r="G50" s="10">
        <v>20413</v>
      </c>
      <c r="H50" s="10">
        <v>22603</v>
      </c>
      <c r="I50" s="10">
        <v>26400</v>
      </c>
      <c r="J50" s="10">
        <v>22655.5</v>
      </c>
      <c r="K50" s="10" t="s">
        <v>32</v>
      </c>
    </row>
    <row r="51" spans="1:11" x14ac:dyDescent="0.55000000000000004">
      <c r="A51" s="3" t="s">
        <v>227</v>
      </c>
      <c r="B51" s="10">
        <v>8713</v>
      </c>
      <c r="C51" s="10">
        <v>9777</v>
      </c>
      <c r="D51" s="10">
        <v>10311.5</v>
      </c>
      <c r="E51" s="10">
        <v>10866</v>
      </c>
      <c r="F51" s="10">
        <v>11500.5</v>
      </c>
      <c r="G51" s="10">
        <v>11188</v>
      </c>
      <c r="H51" s="10">
        <v>12178.5</v>
      </c>
      <c r="I51" s="10">
        <v>12547</v>
      </c>
      <c r="J51" s="10">
        <v>10628</v>
      </c>
      <c r="K51" s="10" t="s">
        <v>32</v>
      </c>
    </row>
    <row r="52" spans="1:11" x14ac:dyDescent="0.55000000000000004">
      <c r="A52" s="3" t="s">
        <v>228</v>
      </c>
      <c r="B52" s="10">
        <v>9326.5</v>
      </c>
      <c r="C52" s="10">
        <v>11562</v>
      </c>
      <c r="D52" s="10">
        <v>12084</v>
      </c>
      <c r="E52" s="10">
        <v>12882.5</v>
      </c>
      <c r="F52" s="10">
        <v>16072</v>
      </c>
      <c r="G52" s="10">
        <v>14370.5</v>
      </c>
      <c r="H52" s="10">
        <v>18264</v>
      </c>
      <c r="I52" s="10">
        <v>19218.5</v>
      </c>
      <c r="J52" s="10">
        <v>15185.5</v>
      </c>
      <c r="K52" s="10" t="s">
        <v>32</v>
      </c>
    </row>
    <row r="53" spans="1:11" x14ac:dyDescent="0.55000000000000004">
      <c r="A53" s="2" t="s">
        <v>188</v>
      </c>
      <c r="B53" s="10">
        <v>13254.5</v>
      </c>
      <c r="C53" s="10">
        <v>14449</v>
      </c>
      <c r="D53" s="10">
        <v>16490</v>
      </c>
      <c r="E53" s="10">
        <v>16969.5</v>
      </c>
      <c r="F53" s="10">
        <v>18090</v>
      </c>
      <c r="G53" s="10">
        <v>18895</v>
      </c>
      <c r="H53" s="10">
        <v>20153.5</v>
      </c>
      <c r="I53" s="10">
        <v>20477</v>
      </c>
      <c r="J53" s="10">
        <v>16622</v>
      </c>
      <c r="K53" s="10" t="s">
        <v>32</v>
      </c>
    </row>
    <row r="54" spans="1:11" x14ac:dyDescent="0.55000000000000004">
      <c r="A54" s="3" t="s">
        <v>229</v>
      </c>
      <c r="B54" s="10">
        <v>3846</v>
      </c>
      <c r="C54" s="10" t="s">
        <v>32</v>
      </c>
      <c r="D54" s="10" t="s">
        <v>32</v>
      </c>
      <c r="E54" s="10" t="s">
        <v>32</v>
      </c>
      <c r="F54" s="10" t="s">
        <v>32</v>
      </c>
      <c r="G54" s="10">
        <v>11197</v>
      </c>
      <c r="H54" s="10" t="s">
        <v>32</v>
      </c>
      <c r="I54" s="10" t="s">
        <v>32</v>
      </c>
      <c r="J54" s="10" t="s">
        <v>32</v>
      </c>
      <c r="K54" s="10" t="s">
        <v>32</v>
      </c>
    </row>
    <row r="55" spans="1:11" x14ac:dyDescent="0.55000000000000004">
      <c r="A55" s="3" t="s">
        <v>230</v>
      </c>
      <c r="B55" s="10">
        <v>16603</v>
      </c>
      <c r="C55" s="10">
        <v>18598</v>
      </c>
      <c r="D55" s="10">
        <v>20961</v>
      </c>
      <c r="E55" s="10">
        <v>22222</v>
      </c>
      <c r="F55" s="10">
        <v>22759</v>
      </c>
      <c r="G55" s="10">
        <v>23812</v>
      </c>
      <c r="H55" s="10">
        <v>23706</v>
      </c>
      <c r="I55" s="10">
        <v>24528.5</v>
      </c>
      <c r="J55" s="10">
        <v>23440.5</v>
      </c>
      <c r="K55" s="10" t="s">
        <v>32</v>
      </c>
    </row>
    <row r="56" spans="1:11" x14ac:dyDescent="0.55000000000000004">
      <c r="A56" s="3" t="s">
        <v>231</v>
      </c>
      <c r="B56" s="10">
        <v>12569</v>
      </c>
      <c r="C56" s="10">
        <v>13128.5</v>
      </c>
      <c r="D56" s="10">
        <v>15507</v>
      </c>
      <c r="E56" s="10">
        <v>15830</v>
      </c>
      <c r="F56" s="10">
        <v>16590</v>
      </c>
      <c r="G56" s="10">
        <v>20824.5</v>
      </c>
      <c r="H56" s="10">
        <v>21483</v>
      </c>
      <c r="I56" s="10">
        <v>21135</v>
      </c>
      <c r="J56" s="10">
        <v>20259</v>
      </c>
      <c r="K56" s="10" t="s">
        <v>32</v>
      </c>
    </row>
    <row r="57" spans="1:11" x14ac:dyDescent="0.55000000000000004">
      <c r="A57" s="3" t="s">
        <v>232</v>
      </c>
      <c r="B57" s="10">
        <v>13422.5</v>
      </c>
      <c r="C57" s="10">
        <v>15022.5</v>
      </c>
      <c r="D57" s="10">
        <v>17406</v>
      </c>
      <c r="E57" s="10">
        <v>18071.5</v>
      </c>
      <c r="F57" s="10">
        <v>19415</v>
      </c>
      <c r="G57" s="10">
        <v>19584</v>
      </c>
      <c r="H57" s="10">
        <v>21337</v>
      </c>
      <c r="I57" s="10">
        <v>22701</v>
      </c>
      <c r="J57" s="10">
        <v>20078</v>
      </c>
      <c r="K57" s="10" t="s">
        <v>32</v>
      </c>
    </row>
    <row r="58" spans="1:11" x14ac:dyDescent="0.55000000000000004">
      <c r="A58" s="3" t="s">
        <v>233</v>
      </c>
      <c r="B58" s="10">
        <v>10156</v>
      </c>
      <c r="C58" s="10">
        <v>10540</v>
      </c>
      <c r="D58" s="10">
        <v>11471</v>
      </c>
      <c r="E58" s="10">
        <v>11617</v>
      </c>
      <c r="F58" s="10">
        <v>12758</v>
      </c>
      <c r="G58" s="10">
        <v>12701</v>
      </c>
      <c r="H58" s="10">
        <v>13660</v>
      </c>
      <c r="I58" s="10">
        <v>12988</v>
      </c>
      <c r="J58" s="10">
        <v>6228</v>
      </c>
      <c r="K58" s="10" t="s">
        <v>32</v>
      </c>
    </row>
    <row r="59" spans="1:11" x14ac:dyDescent="0.55000000000000004">
      <c r="A59" s="2" t="s">
        <v>189</v>
      </c>
      <c r="B59" s="10">
        <v>9522</v>
      </c>
      <c r="C59" s="10">
        <v>10296</v>
      </c>
      <c r="D59" s="10">
        <v>11787</v>
      </c>
      <c r="E59" s="10">
        <v>12791.5</v>
      </c>
      <c r="F59" s="10">
        <v>13458</v>
      </c>
      <c r="G59" s="10">
        <v>13748</v>
      </c>
      <c r="H59" s="10">
        <v>13772.5</v>
      </c>
      <c r="I59" s="10">
        <v>13928</v>
      </c>
      <c r="J59" s="10">
        <v>13968.5</v>
      </c>
      <c r="K59" s="10" t="s">
        <v>32</v>
      </c>
    </row>
    <row r="60" spans="1:11" x14ac:dyDescent="0.55000000000000004">
      <c r="A60" s="3" t="s">
        <v>234</v>
      </c>
      <c r="B60" s="10">
        <v>7905.5</v>
      </c>
      <c r="C60" s="10">
        <v>9189</v>
      </c>
      <c r="D60" s="10">
        <v>22999</v>
      </c>
      <c r="E60" s="10">
        <v>133217</v>
      </c>
      <c r="F60" s="10">
        <v>20037</v>
      </c>
      <c r="G60" s="10">
        <v>38853</v>
      </c>
      <c r="H60" s="10">
        <v>73254</v>
      </c>
      <c r="I60" s="10" t="s">
        <v>32</v>
      </c>
      <c r="J60" s="10" t="s">
        <v>32</v>
      </c>
      <c r="K60" s="10" t="s">
        <v>32</v>
      </c>
    </row>
    <row r="61" spans="1:11" x14ac:dyDescent="0.55000000000000004">
      <c r="A61" s="3" t="s">
        <v>235</v>
      </c>
      <c r="B61" s="10">
        <v>7609.5</v>
      </c>
      <c r="C61" s="10">
        <v>9469.5</v>
      </c>
      <c r="D61" s="10">
        <v>10447</v>
      </c>
      <c r="E61" s="10">
        <v>10983</v>
      </c>
      <c r="F61" s="10">
        <v>11102</v>
      </c>
      <c r="G61" s="10">
        <v>11579</v>
      </c>
      <c r="H61" s="10">
        <v>12189</v>
      </c>
      <c r="I61" s="10">
        <v>13727</v>
      </c>
      <c r="J61" s="10">
        <v>12352</v>
      </c>
      <c r="K61" s="10" t="s">
        <v>32</v>
      </c>
    </row>
    <row r="62" spans="1:11" x14ac:dyDescent="0.55000000000000004">
      <c r="A62" s="3" t="s">
        <v>236</v>
      </c>
      <c r="B62" s="10">
        <v>14922.5</v>
      </c>
      <c r="C62" s="10">
        <v>16233</v>
      </c>
      <c r="D62" s="10">
        <v>18314</v>
      </c>
      <c r="E62" s="10">
        <v>17826</v>
      </c>
      <c r="F62" s="10">
        <v>18569</v>
      </c>
      <c r="G62" s="10">
        <v>19813.5</v>
      </c>
      <c r="H62" s="10">
        <v>19724</v>
      </c>
      <c r="I62" s="10">
        <v>18379.5</v>
      </c>
      <c r="J62" s="10">
        <v>17896</v>
      </c>
      <c r="K62" s="10" t="s">
        <v>32</v>
      </c>
    </row>
    <row r="63" spans="1:11" x14ac:dyDescent="0.55000000000000004">
      <c r="A63" s="3" t="s">
        <v>237</v>
      </c>
      <c r="B63" s="10">
        <v>9529</v>
      </c>
      <c r="C63" s="10">
        <v>10168.5</v>
      </c>
      <c r="D63" s="10">
        <v>11913</v>
      </c>
      <c r="E63" s="10">
        <v>13198</v>
      </c>
      <c r="F63" s="10">
        <v>12888</v>
      </c>
      <c r="G63" s="10">
        <v>13422</v>
      </c>
      <c r="H63" s="10">
        <v>12742</v>
      </c>
      <c r="I63" s="10">
        <v>13591</v>
      </c>
      <c r="J63" s="10">
        <v>12803</v>
      </c>
      <c r="K63" s="10" t="s">
        <v>32</v>
      </c>
    </row>
    <row r="64" spans="1:11" x14ac:dyDescent="0.55000000000000004">
      <c r="A64" s="3" t="s">
        <v>238</v>
      </c>
      <c r="B64" s="10">
        <v>9247</v>
      </c>
      <c r="C64" s="10">
        <v>9724</v>
      </c>
      <c r="D64" s="10">
        <v>11982</v>
      </c>
      <c r="E64" s="10">
        <v>12499</v>
      </c>
      <c r="F64" s="10">
        <v>12903</v>
      </c>
      <c r="G64" s="10">
        <v>12102.5</v>
      </c>
      <c r="H64" s="10">
        <v>11991</v>
      </c>
      <c r="I64" s="10">
        <v>11674</v>
      </c>
      <c r="J64" s="10">
        <v>12684.5</v>
      </c>
      <c r="K64" s="10" t="s">
        <v>32</v>
      </c>
    </row>
    <row r="65" spans="1:11" x14ac:dyDescent="0.55000000000000004">
      <c r="A65" s="3" t="s">
        <v>239</v>
      </c>
      <c r="B65" s="10">
        <v>4728.5</v>
      </c>
      <c r="C65" s="10">
        <v>4887</v>
      </c>
      <c r="D65" s="10">
        <v>5395.5</v>
      </c>
      <c r="E65" s="10">
        <v>6163</v>
      </c>
      <c r="F65" s="10">
        <v>6513.5</v>
      </c>
      <c r="G65" s="10">
        <v>6816</v>
      </c>
      <c r="H65" s="10">
        <v>7018</v>
      </c>
      <c r="I65" s="10">
        <v>6614</v>
      </c>
      <c r="J65" s="10">
        <v>6245</v>
      </c>
      <c r="K65" s="10" t="s">
        <v>32</v>
      </c>
    </row>
    <row r="66" spans="1:11" x14ac:dyDescent="0.55000000000000004">
      <c r="A66" s="3" t="s">
        <v>240</v>
      </c>
      <c r="B66" s="10">
        <v>9669.5</v>
      </c>
      <c r="C66" s="10">
        <v>10192.5</v>
      </c>
      <c r="D66" s="10">
        <v>11563</v>
      </c>
      <c r="E66" s="10">
        <v>12955</v>
      </c>
      <c r="F66" s="10">
        <v>14158</v>
      </c>
      <c r="G66" s="10">
        <v>14535</v>
      </c>
      <c r="H66" s="10">
        <v>14650.5</v>
      </c>
      <c r="I66" s="10">
        <v>14694</v>
      </c>
      <c r="J66" s="10">
        <v>14678</v>
      </c>
      <c r="K66" s="10" t="s">
        <v>32</v>
      </c>
    </row>
    <row r="67" spans="1:11" x14ac:dyDescent="0.55000000000000004">
      <c r="A67" s="2" t="s">
        <v>33</v>
      </c>
      <c r="B67" s="10">
        <v>10737</v>
      </c>
      <c r="C67" s="10">
        <v>11541</v>
      </c>
      <c r="D67" s="10">
        <v>12968</v>
      </c>
      <c r="E67" s="10">
        <v>14026</v>
      </c>
      <c r="F67" s="10">
        <v>14700</v>
      </c>
      <c r="G67" s="10">
        <v>15201</v>
      </c>
      <c r="H67" s="10">
        <v>15645</v>
      </c>
      <c r="I67" s="10">
        <v>16117.5</v>
      </c>
      <c r="J67" s="10">
        <v>14416</v>
      </c>
      <c r="K67" s="10" t="s">
        <v>32</v>
      </c>
    </row>
  </sheetData>
  <hyperlinks>
    <hyperlink ref="A2" location="'Cover page'!A1" display="'Cover page'!A1" xr:uid="{B607DA0D-BE89-429C-B52F-2124F98647F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518F-7CBD-4F1D-AC1C-9F8EB651EE28}">
  <dimension ref="A1:K67"/>
  <sheetViews>
    <sheetView zoomScale="85" zoomScaleNormal="85" workbookViewId="0">
      <selection activeCell="B2" sqref="B2"/>
    </sheetView>
  </sheetViews>
  <sheetFormatPr defaultRowHeight="14.4" x14ac:dyDescent="0.55000000000000004"/>
  <cols>
    <col min="1" max="1" width="57.68359375" bestFit="1" customWidth="1"/>
    <col min="2" max="2" width="7.83984375" bestFit="1" customWidth="1"/>
    <col min="3" max="10" width="7.26171875" bestFit="1" customWidth="1"/>
    <col min="11" max="11" width="8.3125" bestFit="1" customWidth="1"/>
    <col min="12" max="12" width="13.83984375" bestFit="1" customWidth="1"/>
    <col min="13" max="13" width="24.15625" bestFit="1" customWidth="1"/>
    <col min="14" max="14" width="13.83984375" bestFit="1" customWidth="1"/>
    <col min="15" max="15" width="24.15625" bestFit="1" customWidth="1"/>
    <col min="16" max="16" width="13.83984375" bestFit="1" customWidth="1"/>
    <col min="17" max="17" width="24.15625" bestFit="1" customWidth="1"/>
    <col min="18" max="18" width="13.83984375" bestFit="1" customWidth="1"/>
    <col min="19" max="19" width="24.15625" bestFit="1" customWidth="1"/>
    <col min="20" max="20" width="13.83984375" bestFit="1" customWidth="1"/>
    <col min="21" max="21" width="24.15625" bestFit="1" customWidth="1"/>
  </cols>
  <sheetData>
    <row r="1" spans="1:11" ht="17.100000000000001" thickBot="1" x14ac:dyDescent="0.7">
      <c r="A1" s="4" t="str">
        <f>'Cover page'!$A$26</f>
        <v>Table 2.5. Claims (median time lost weeks) by Occupation (ANZSCO Sub major group), 10 years to 2022-23</v>
      </c>
      <c r="B1" s="5"/>
    </row>
    <row r="2" spans="1:11" ht="14.7" thickTop="1" x14ac:dyDescent="0.55000000000000004">
      <c r="A2" s="5" t="s">
        <v>18</v>
      </c>
    </row>
    <row r="3" spans="1:11" hidden="1" x14ac:dyDescent="0.55000000000000004">
      <c r="A3" s="1" t="s">
        <v>19</v>
      </c>
      <c r="B3" t="s" vm="2">
        <v>20</v>
      </c>
    </row>
    <row r="4" spans="1:11" hidden="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182</v>
      </c>
      <c r="B8" s="9">
        <v>6.666666666666667</v>
      </c>
      <c r="C8" s="9">
        <v>6.8</v>
      </c>
      <c r="D8" s="9">
        <v>7.7181004270061235</v>
      </c>
      <c r="E8" s="9">
        <v>8.2485886981809884</v>
      </c>
      <c r="F8" s="9">
        <v>9</v>
      </c>
      <c r="G8" s="9">
        <v>8.8587492992487959</v>
      </c>
      <c r="H8" s="9">
        <v>9.2052631578947377</v>
      </c>
      <c r="I8" s="9">
        <v>9.0810658785320726</v>
      </c>
      <c r="J8" s="9">
        <v>10</v>
      </c>
      <c r="K8" s="9" t="s">
        <v>32</v>
      </c>
    </row>
    <row r="9" spans="1:11" x14ac:dyDescent="0.55000000000000004">
      <c r="A9" s="3" t="s">
        <v>190</v>
      </c>
      <c r="B9" s="9" t="s">
        <v>32</v>
      </c>
      <c r="C9" s="9" t="s">
        <v>32</v>
      </c>
      <c r="D9" s="9" t="s">
        <v>32</v>
      </c>
      <c r="E9" s="9" t="s">
        <v>32</v>
      </c>
      <c r="F9" s="9" t="s">
        <v>32</v>
      </c>
      <c r="G9" s="9" t="s">
        <v>32</v>
      </c>
      <c r="H9" s="9" t="s">
        <v>32</v>
      </c>
      <c r="I9" s="9" t="s">
        <v>32</v>
      </c>
      <c r="J9" s="9" t="s">
        <v>32</v>
      </c>
      <c r="K9" s="9" t="s">
        <v>32</v>
      </c>
    </row>
    <row r="10" spans="1:11" x14ac:dyDescent="0.55000000000000004">
      <c r="A10" s="3" t="s">
        <v>191</v>
      </c>
      <c r="B10" s="9">
        <v>7.1013480294980571</v>
      </c>
      <c r="C10" s="9">
        <v>8</v>
      </c>
      <c r="D10" s="9">
        <v>9.3517631578947373</v>
      </c>
      <c r="E10" s="9">
        <v>9.5</v>
      </c>
      <c r="F10" s="9">
        <v>11.4</v>
      </c>
      <c r="G10" s="9">
        <v>14</v>
      </c>
      <c r="H10" s="9">
        <v>15.037784011929133</v>
      </c>
      <c r="I10" s="9">
        <v>14.605263157894736</v>
      </c>
      <c r="J10" s="9">
        <v>12</v>
      </c>
      <c r="K10" s="9" t="s">
        <v>32</v>
      </c>
    </row>
    <row r="11" spans="1:11" x14ac:dyDescent="0.55000000000000004">
      <c r="A11" s="3" t="s">
        <v>192</v>
      </c>
      <c r="B11" s="9">
        <v>5.28</v>
      </c>
      <c r="C11" s="9">
        <v>4.7826086956521738</v>
      </c>
      <c r="D11" s="9">
        <v>5.4124999999999996</v>
      </c>
      <c r="E11" s="9">
        <v>7</v>
      </c>
      <c r="F11" s="9">
        <v>6.6</v>
      </c>
      <c r="G11" s="9">
        <v>6.3999999999999995</v>
      </c>
      <c r="H11" s="9">
        <v>6</v>
      </c>
      <c r="I11" s="9">
        <v>6</v>
      </c>
      <c r="J11" s="9">
        <v>7.1425999999999998</v>
      </c>
      <c r="K11" s="9" t="s">
        <v>32</v>
      </c>
    </row>
    <row r="12" spans="1:11" x14ac:dyDescent="0.55000000000000004">
      <c r="A12" s="3" t="s">
        <v>193</v>
      </c>
      <c r="B12" s="9">
        <v>7.7894736842105265</v>
      </c>
      <c r="C12" s="9">
        <v>7.1000000000000005</v>
      </c>
      <c r="D12" s="9">
        <v>8</v>
      </c>
      <c r="E12" s="9">
        <v>8.7222222222222214</v>
      </c>
      <c r="F12" s="9">
        <v>9.5828947368421051</v>
      </c>
      <c r="G12" s="9">
        <v>8.6052631578947363</v>
      </c>
      <c r="H12" s="9">
        <v>8.6026315789473671</v>
      </c>
      <c r="I12" s="9">
        <v>8.9</v>
      </c>
      <c r="J12" s="9">
        <v>11.16869944308646</v>
      </c>
      <c r="K12" s="9" t="s">
        <v>32</v>
      </c>
    </row>
    <row r="13" spans="1:11" x14ac:dyDescent="0.55000000000000004">
      <c r="A13" s="3" t="s">
        <v>194</v>
      </c>
      <c r="B13" s="9">
        <v>6</v>
      </c>
      <c r="C13" s="9">
        <v>6.4</v>
      </c>
      <c r="D13" s="9">
        <v>7.0292887029288709</v>
      </c>
      <c r="E13" s="9">
        <v>7.7894736842105265</v>
      </c>
      <c r="F13" s="9">
        <v>8.3430918103448271</v>
      </c>
      <c r="G13" s="9">
        <v>9</v>
      </c>
      <c r="H13" s="9">
        <v>10</v>
      </c>
      <c r="I13" s="9">
        <v>9.6525886818198483</v>
      </c>
      <c r="J13" s="9">
        <v>8.4255749919015237</v>
      </c>
      <c r="K13" s="9" t="s">
        <v>32</v>
      </c>
    </row>
    <row r="14" spans="1:11" x14ac:dyDescent="0.55000000000000004">
      <c r="A14" s="2" t="s">
        <v>183</v>
      </c>
      <c r="B14" s="9">
        <v>5.6</v>
      </c>
      <c r="C14" s="9">
        <v>5.7</v>
      </c>
      <c r="D14" s="9">
        <v>6</v>
      </c>
      <c r="E14" s="9">
        <v>6.4392053423446658</v>
      </c>
      <c r="F14" s="9">
        <v>7</v>
      </c>
      <c r="G14" s="9">
        <v>7.5116279069767442</v>
      </c>
      <c r="H14" s="9">
        <v>7.8234601449275356</v>
      </c>
      <c r="I14" s="9">
        <v>8.352112676056338</v>
      </c>
      <c r="J14" s="9">
        <v>6.2249999999999996</v>
      </c>
      <c r="K14" s="9" t="s">
        <v>32</v>
      </c>
    </row>
    <row r="15" spans="1:11" x14ac:dyDescent="0.55000000000000004">
      <c r="A15" s="3" t="s">
        <v>195</v>
      </c>
      <c r="B15" s="9" t="s">
        <v>32</v>
      </c>
      <c r="C15" s="9" t="s">
        <v>32</v>
      </c>
      <c r="D15" s="9" t="s">
        <v>32</v>
      </c>
      <c r="E15" s="9" t="s">
        <v>32</v>
      </c>
      <c r="F15" s="9" t="s">
        <v>32</v>
      </c>
      <c r="G15" s="9" t="s">
        <v>32</v>
      </c>
      <c r="H15" s="9" t="s">
        <v>32</v>
      </c>
      <c r="I15" s="9" t="s">
        <v>32</v>
      </c>
      <c r="J15" s="9" t="s">
        <v>32</v>
      </c>
      <c r="K15" s="9" t="s">
        <v>32</v>
      </c>
    </row>
    <row r="16" spans="1:11" x14ac:dyDescent="0.55000000000000004">
      <c r="A16" s="3" t="s">
        <v>196</v>
      </c>
      <c r="B16" s="9">
        <v>5.6</v>
      </c>
      <c r="C16" s="9">
        <v>6.333333333333333</v>
      </c>
      <c r="D16" s="9">
        <v>6.1026315789473689</v>
      </c>
      <c r="E16" s="9">
        <v>8.7142857142857135</v>
      </c>
      <c r="F16" s="9">
        <v>8.1199086090310946</v>
      </c>
      <c r="G16" s="9">
        <v>9.8055555555555554</v>
      </c>
      <c r="H16" s="9">
        <v>9.2098376952751053</v>
      </c>
      <c r="I16" s="9">
        <v>10</v>
      </c>
      <c r="J16" s="9">
        <v>8.8999999999999986</v>
      </c>
      <c r="K16" s="9" t="s">
        <v>32</v>
      </c>
    </row>
    <row r="17" spans="1:11" x14ac:dyDescent="0.55000000000000004">
      <c r="A17" s="3" t="s">
        <v>197</v>
      </c>
      <c r="B17" s="9">
        <v>6</v>
      </c>
      <c r="C17" s="9">
        <v>5.1249975173783522</v>
      </c>
      <c r="D17" s="9">
        <v>6.6052631578947372</v>
      </c>
      <c r="E17" s="9">
        <v>6.6</v>
      </c>
      <c r="F17" s="9">
        <v>7.8191724137931038</v>
      </c>
      <c r="G17" s="9">
        <v>8.7999999999999989</v>
      </c>
      <c r="H17" s="9">
        <v>11.605263157894736</v>
      </c>
      <c r="I17" s="9">
        <v>9</v>
      </c>
      <c r="J17" s="9">
        <v>7</v>
      </c>
      <c r="K17" s="9" t="s">
        <v>32</v>
      </c>
    </row>
    <row r="18" spans="1:11" x14ac:dyDescent="0.55000000000000004">
      <c r="A18" s="3" t="s">
        <v>198</v>
      </c>
      <c r="B18" s="9">
        <v>6.0539164473684206</v>
      </c>
      <c r="C18" s="9">
        <v>6.3947368421052628</v>
      </c>
      <c r="D18" s="9">
        <v>5.6000000000000005</v>
      </c>
      <c r="E18" s="9">
        <v>6.2</v>
      </c>
      <c r="F18" s="9">
        <v>7.2</v>
      </c>
      <c r="G18" s="9">
        <v>8.0210526315789483</v>
      </c>
      <c r="H18" s="9">
        <v>6.156944444444445</v>
      </c>
      <c r="I18" s="9">
        <v>6.7302123721680047</v>
      </c>
      <c r="J18" s="9">
        <v>6.6</v>
      </c>
      <c r="K18" s="9" t="s">
        <v>32</v>
      </c>
    </row>
    <row r="19" spans="1:11" x14ac:dyDescent="0.55000000000000004">
      <c r="A19" s="3" t="s">
        <v>199</v>
      </c>
      <c r="B19" s="9">
        <v>4.8</v>
      </c>
      <c r="C19" s="9">
        <v>5.2</v>
      </c>
      <c r="D19" s="9">
        <v>4.6571428571428575</v>
      </c>
      <c r="E19" s="9">
        <v>5.6</v>
      </c>
      <c r="F19" s="9">
        <v>6</v>
      </c>
      <c r="G19" s="9">
        <v>6.6</v>
      </c>
      <c r="H19" s="9">
        <v>6.25</v>
      </c>
      <c r="I19" s="9">
        <v>7</v>
      </c>
      <c r="J19" s="9">
        <v>4.2</v>
      </c>
      <c r="K19" s="9" t="s">
        <v>32</v>
      </c>
    </row>
    <row r="20" spans="1:11" x14ac:dyDescent="0.55000000000000004">
      <c r="A20" s="3" t="s">
        <v>200</v>
      </c>
      <c r="B20" s="9">
        <v>5.3999999999999995</v>
      </c>
      <c r="C20" s="9">
        <v>5.7486842105263154</v>
      </c>
      <c r="D20" s="9">
        <v>6.4986842105263154</v>
      </c>
      <c r="E20" s="9">
        <v>6.7222222222222223</v>
      </c>
      <c r="F20" s="9">
        <v>7.0026315789473683</v>
      </c>
      <c r="G20" s="9">
        <v>6.8125</v>
      </c>
      <c r="H20" s="9">
        <v>7.8421052631578947</v>
      </c>
      <c r="I20" s="9">
        <v>8.4</v>
      </c>
      <c r="J20" s="9">
        <v>7.0853060510700008</v>
      </c>
      <c r="K20" s="9" t="s">
        <v>32</v>
      </c>
    </row>
    <row r="21" spans="1:11" x14ac:dyDescent="0.55000000000000004">
      <c r="A21" s="3" t="s">
        <v>201</v>
      </c>
      <c r="B21" s="9">
        <v>6.3999999999999995</v>
      </c>
      <c r="C21" s="9">
        <v>3.4</v>
      </c>
      <c r="D21" s="9">
        <v>6.2</v>
      </c>
      <c r="E21" s="9">
        <v>8.7800394736842087</v>
      </c>
      <c r="F21" s="9">
        <v>7.4526315789473685</v>
      </c>
      <c r="G21" s="9">
        <v>7.7894736842105265</v>
      </c>
      <c r="H21" s="9">
        <v>8.8734605263157889</v>
      </c>
      <c r="I21" s="9">
        <v>8.8000000000000007</v>
      </c>
      <c r="J21" s="9">
        <v>7.1092800995433691</v>
      </c>
      <c r="K21" s="9" t="s">
        <v>32</v>
      </c>
    </row>
    <row r="22" spans="1:11" x14ac:dyDescent="0.55000000000000004">
      <c r="A22" s="3" t="s">
        <v>202</v>
      </c>
      <c r="B22" s="9">
        <v>8.3999999999999986</v>
      </c>
      <c r="C22" s="9">
        <v>8.5212121212121215</v>
      </c>
      <c r="D22" s="9">
        <v>9.6</v>
      </c>
      <c r="E22" s="9">
        <v>10.930837752349056</v>
      </c>
      <c r="F22" s="9">
        <v>13.164147264549111</v>
      </c>
      <c r="G22" s="9">
        <v>12.88343253968254</v>
      </c>
      <c r="H22" s="9">
        <v>15.196774193548386</v>
      </c>
      <c r="I22" s="9">
        <v>17.736775776397515</v>
      </c>
      <c r="J22" s="9">
        <v>16.371052631578948</v>
      </c>
      <c r="K22" s="9" t="s">
        <v>32</v>
      </c>
    </row>
    <row r="23" spans="1:11" x14ac:dyDescent="0.55000000000000004">
      <c r="A23" s="2" t="s">
        <v>184</v>
      </c>
      <c r="B23" s="9">
        <v>5.2105263157894735</v>
      </c>
      <c r="C23" s="9">
        <v>5.2</v>
      </c>
      <c r="D23" s="9">
        <v>5.8559032258064514</v>
      </c>
      <c r="E23" s="9">
        <v>6.0080591061218254</v>
      </c>
      <c r="F23" s="9">
        <v>6.6</v>
      </c>
      <c r="G23" s="9">
        <v>6.5</v>
      </c>
      <c r="H23" s="9">
        <v>6.8</v>
      </c>
      <c r="I23" s="9">
        <v>7</v>
      </c>
      <c r="J23" s="9">
        <v>7</v>
      </c>
      <c r="K23" s="9" t="s">
        <v>32</v>
      </c>
    </row>
    <row r="24" spans="1:11" x14ac:dyDescent="0.55000000000000004">
      <c r="A24" s="3" t="s">
        <v>203</v>
      </c>
      <c r="B24" s="9" t="s">
        <v>32</v>
      </c>
      <c r="C24" s="9" t="s">
        <v>32</v>
      </c>
      <c r="D24" s="9" t="s">
        <v>32</v>
      </c>
      <c r="E24" s="9" t="s">
        <v>32</v>
      </c>
      <c r="F24" s="9" t="s">
        <v>32</v>
      </c>
      <c r="G24" s="9" t="s">
        <v>32</v>
      </c>
      <c r="H24" s="9">
        <v>5.241971861892047</v>
      </c>
      <c r="I24" s="9" t="s">
        <v>32</v>
      </c>
      <c r="J24" s="9" t="s">
        <v>32</v>
      </c>
      <c r="K24" s="9" t="s">
        <v>32</v>
      </c>
    </row>
    <row r="25" spans="1:11" x14ac:dyDescent="0.55000000000000004">
      <c r="A25" s="3" t="s">
        <v>204</v>
      </c>
      <c r="B25" s="9">
        <v>6.4526315789473685</v>
      </c>
      <c r="C25" s="9">
        <v>6.4</v>
      </c>
      <c r="D25" s="9">
        <v>6.6000000000000005</v>
      </c>
      <c r="E25" s="9">
        <v>7.7424400000000002</v>
      </c>
      <c r="F25" s="9">
        <v>8.1678090575275402</v>
      </c>
      <c r="G25" s="9">
        <v>7.5953947368421044</v>
      </c>
      <c r="H25" s="9">
        <v>8.4</v>
      </c>
      <c r="I25" s="9">
        <v>8.3947368421052637</v>
      </c>
      <c r="J25" s="9">
        <v>8.7552631578947366</v>
      </c>
      <c r="K25" s="9" t="s">
        <v>32</v>
      </c>
    </row>
    <row r="26" spans="1:11" x14ac:dyDescent="0.55000000000000004">
      <c r="A26" s="3" t="s">
        <v>205</v>
      </c>
      <c r="B26" s="9">
        <v>5</v>
      </c>
      <c r="C26" s="9">
        <v>4.9921052631578942</v>
      </c>
      <c r="D26" s="9">
        <v>5.8</v>
      </c>
      <c r="E26" s="9">
        <v>5.8673245614035086</v>
      </c>
      <c r="F26" s="9">
        <v>6</v>
      </c>
      <c r="G26" s="9">
        <v>6.1948104877054746</v>
      </c>
      <c r="H26" s="9">
        <v>6.2052631578947368</v>
      </c>
      <c r="I26" s="9">
        <v>6.4</v>
      </c>
      <c r="J26" s="9">
        <v>6.8055555555555554</v>
      </c>
      <c r="K26" s="9" t="s">
        <v>32</v>
      </c>
    </row>
    <row r="27" spans="1:11" x14ac:dyDescent="0.55000000000000004">
      <c r="A27" s="3" t="s">
        <v>206</v>
      </c>
      <c r="B27" s="9">
        <v>6</v>
      </c>
      <c r="C27" s="9">
        <v>6.1759763888888894</v>
      </c>
      <c r="D27" s="9">
        <v>6.2105263157894735</v>
      </c>
      <c r="E27" s="9">
        <v>6.6052631578947372</v>
      </c>
      <c r="F27" s="9">
        <v>7.2105263157894735</v>
      </c>
      <c r="G27" s="9">
        <v>7.9991467811631294</v>
      </c>
      <c r="H27" s="9">
        <v>8</v>
      </c>
      <c r="I27" s="9">
        <v>7.7997345787714067</v>
      </c>
      <c r="J27" s="9">
        <v>7.8</v>
      </c>
      <c r="K27" s="9" t="s">
        <v>32</v>
      </c>
    </row>
    <row r="28" spans="1:11" x14ac:dyDescent="0.55000000000000004">
      <c r="A28" s="3" t="s">
        <v>207</v>
      </c>
      <c r="B28" s="9">
        <v>5</v>
      </c>
      <c r="C28" s="9">
        <v>5.2105263157894735</v>
      </c>
      <c r="D28" s="9">
        <v>5.7947368421052632</v>
      </c>
      <c r="E28" s="9">
        <v>6.1972222222222229</v>
      </c>
      <c r="F28" s="9">
        <v>6.6026315789473689</v>
      </c>
      <c r="G28" s="9">
        <v>6.3999999999999995</v>
      </c>
      <c r="H28" s="9">
        <v>6.8</v>
      </c>
      <c r="I28" s="9">
        <v>6.8947368421052628</v>
      </c>
      <c r="J28" s="9">
        <v>6.6052631578947372</v>
      </c>
      <c r="K28" s="9" t="s">
        <v>32</v>
      </c>
    </row>
    <row r="29" spans="1:11" x14ac:dyDescent="0.55000000000000004">
      <c r="A29" s="3" t="s">
        <v>208</v>
      </c>
      <c r="B29" s="9">
        <v>4</v>
      </c>
      <c r="C29" s="9">
        <v>3.9580592105263159</v>
      </c>
      <c r="D29" s="9">
        <v>4.6071428571428568</v>
      </c>
      <c r="E29" s="9">
        <v>5</v>
      </c>
      <c r="F29" s="9">
        <v>5</v>
      </c>
      <c r="G29" s="9">
        <v>5</v>
      </c>
      <c r="H29" s="9">
        <v>5.6</v>
      </c>
      <c r="I29" s="9">
        <v>5.7368421052631575</v>
      </c>
      <c r="J29" s="9">
        <v>5.2491330732553099</v>
      </c>
      <c r="K29" s="9" t="s">
        <v>32</v>
      </c>
    </row>
    <row r="30" spans="1:11" x14ac:dyDescent="0.55000000000000004">
      <c r="A30" s="3" t="s">
        <v>209</v>
      </c>
      <c r="B30" s="9">
        <v>5.2105263157894735</v>
      </c>
      <c r="C30" s="9">
        <v>5.3888888888888893</v>
      </c>
      <c r="D30" s="9">
        <v>5.4</v>
      </c>
      <c r="E30" s="9">
        <v>5.8</v>
      </c>
      <c r="F30" s="9">
        <v>6.2</v>
      </c>
      <c r="G30" s="9">
        <v>6</v>
      </c>
      <c r="H30" s="9">
        <v>6</v>
      </c>
      <c r="I30" s="9">
        <v>7</v>
      </c>
      <c r="J30" s="9">
        <v>6.9983927304651345</v>
      </c>
      <c r="K30" s="9" t="s">
        <v>32</v>
      </c>
    </row>
    <row r="31" spans="1:11" x14ac:dyDescent="0.55000000000000004">
      <c r="A31" s="3" t="s">
        <v>210</v>
      </c>
      <c r="B31" s="9">
        <v>5.9</v>
      </c>
      <c r="C31" s="9">
        <v>5.7894736842105265</v>
      </c>
      <c r="D31" s="9">
        <v>6</v>
      </c>
      <c r="E31" s="9">
        <v>6.080745996351105</v>
      </c>
      <c r="F31" s="9">
        <v>7.6</v>
      </c>
      <c r="G31" s="9">
        <v>6.4026315789473687</v>
      </c>
      <c r="H31" s="9">
        <v>7</v>
      </c>
      <c r="I31" s="9">
        <v>7.2105263157894735</v>
      </c>
      <c r="J31" s="9">
        <v>7.8218628376598573</v>
      </c>
      <c r="K31" s="9" t="s">
        <v>32</v>
      </c>
    </row>
    <row r="32" spans="1:11" x14ac:dyDescent="0.55000000000000004">
      <c r="A32" s="2" t="s">
        <v>185</v>
      </c>
      <c r="B32" s="9">
        <v>5.4</v>
      </c>
      <c r="C32" s="9">
        <v>5.6190476190476186</v>
      </c>
      <c r="D32" s="9">
        <v>6.314667014069828</v>
      </c>
      <c r="E32" s="9">
        <v>6.3710526315789471</v>
      </c>
      <c r="F32" s="9">
        <v>7</v>
      </c>
      <c r="G32" s="9">
        <v>7.3684210526315788</v>
      </c>
      <c r="H32" s="9">
        <v>7.4</v>
      </c>
      <c r="I32" s="9">
        <v>8.5311063438553472</v>
      </c>
      <c r="J32" s="9">
        <v>6.4</v>
      </c>
      <c r="K32" s="9" t="s">
        <v>32</v>
      </c>
    </row>
    <row r="33" spans="1:11" x14ac:dyDescent="0.55000000000000004">
      <c r="A33" s="3" t="s">
        <v>211</v>
      </c>
      <c r="B33" s="9" t="s">
        <v>32</v>
      </c>
      <c r="C33" s="9" t="s">
        <v>32</v>
      </c>
      <c r="D33" s="9" t="s">
        <v>32</v>
      </c>
      <c r="E33" s="9" t="s">
        <v>32</v>
      </c>
      <c r="F33" s="9" t="s">
        <v>32</v>
      </c>
      <c r="G33" s="9" t="s">
        <v>32</v>
      </c>
      <c r="H33" s="9" t="s">
        <v>32</v>
      </c>
      <c r="I33" s="9" t="s">
        <v>32</v>
      </c>
      <c r="J33" s="9" t="s">
        <v>32</v>
      </c>
      <c r="K33" s="9" t="s">
        <v>32</v>
      </c>
    </row>
    <row r="34" spans="1:11" x14ac:dyDescent="0.55000000000000004">
      <c r="A34" s="3" t="s">
        <v>212</v>
      </c>
      <c r="B34" s="9">
        <v>5.200021320013402</v>
      </c>
      <c r="C34" s="9">
        <v>6</v>
      </c>
      <c r="D34" s="9">
        <v>7</v>
      </c>
      <c r="E34" s="9">
        <v>6.8554582266762853</v>
      </c>
      <c r="F34" s="9">
        <v>7.7894736842105265</v>
      </c>
      <c r="G34" s="9">
        <v>7.8693026315789476</v>
      </c>
      <c r="H34" s="9">
        <v>7.8</v>
      </c>
      <c r="I34" s="9">
        <v>9</v>
      </c>
      <c r="J34" s="9">
        <v>8.7999999999999989</v>
      </c>
      <c r="K34" s="9" t="s">
        <v>32</v>
      </c>
    </row>
    <row r="35" spans="1:11" x14ac:dyDescent="0.55000000000000004">
      <c r="A35" s="3" t="s">
        <v>213</v>
      </c>
      <c r="B35" s="9">
        <v>5.0875847193347195</v>
      </c>
      <c r="C35" s="9">
        <v>4.8000000000000007</v>
      </c>
      <c r="D35" s="9">
        <v>5.3269230769230775</v>
      </c>
      <c r="E35" s="9">
        <v>5.6000000000000005</v>
      </c>
      <c r="F35" s="9">
        <v>6</v>
      </c>
      <c r="G35" s="9">
        <v>6.3677713427713432</v>
      </c>
      <c r="H35" s="9">
        <v>6.2105263157894735</v>
      </c>
      <c r="I35" s="9">
        <v>7.2105263157894735</v>
      </c>
      <c r="J35" s="9">
        <v>6.2147889714007087</v>
      </c>
      <c r="K35" s="9" t="s">
        <v>32</v>
      </c>
    </row>
    <row r="36" spans="1:11" x14ac:dyDescent="0.55000000000000004">
      <c r="A36" s="3" t="s">
        <v>214</v>
      </c>
      <c r="B36" s="9">
        <v>4</v>
      </c>
      <c r="C36" s="9">
        <v>4.796551724137931</v>
      </c>
      <c r="D36" s="9">
        <v>5.5191771106273464</v>
      </c>
      <c r="E36" s="9">
        <v>4.3180384239294405</v>
      </c>
      <c r="F36" s="9">
        <v>4.8897881025621128</v>
      </c>
      <c r="G36" s="9">
        <v>5.4055928848244914</v>
      </c>
      <c r="H36" s="9">
        <v>4.9722271994266256</v>
      </c>
      <c r="I36" s="9">
        <v>5.2</v>
      </c>
      <c r="J36" s="9">
        <v>2.4220911140177552</v>
      </c>
      <c r="K36" s="9" t="s">
        <v>32</v>
      </c>
    </row>
    <row r="37" spans="1:11" x14ac:dyDescent="0.55000000000000004">
      <c r="A37" s="3" t="s">
        <v>215</v>
      </c>
      <c r="B37" s="9">
        <v>6.2105263157894735</v>
      </c>
      <c r="C37" s="9">
        <v>7.8</v>
      </c>
      <c r="D37" s="9">
        <v>8.4</v>
      </c>
      <c r="E37" s="9">
        <v>8.3552631578947363</v>
      </c>
      <c r="F37" s="9">
        <v>8.7986842105263143</v>
      </c>
      <c r="G37" s="9">
        <v>9.9802631578947363</v>
      </c>
      <c r="H37" s="9">
        <v>10.158947368421053</v>
      </c>
      <c r="I37" s="9">
        <v>12.336666666666666</v>
      </c>
      <c r="J37" s="9">
        <v>6.820825000000001</v>
      </c>
      <c r="K37" s="9" t="s">
        <v>32</v>
      </c>
    </row>
    <row r="38" spans="1:11" x14ac:dyDescent="0.55000000000000004">
      <c r="A38" s="3" t="s">
        <v>216</v>
      </c>
      <c r="B38" s="9">
        <v>6</v>
      </c>
      <c r="C38" s="9">
        <v>5.7894736842105265</v>
      </c>
      <c r="D38" s="9">
        <v>7</v>
      </c>
      <c r="E38" s="9">
        <v>8</v>
      </c>
      <c r="F38" s="9">
        <v>8.6052631578947363</v>
      </c>
      <c r="G38" s="9">
        <v>8</v>
      </c>
      <c r="H38" s="9">
        <v>9.6666666666666661</v>
      </c>
      <c r="I38" s="9">
        <v>9.9287413793103454</v>
      </c>
      <c r="J38" s="9">
        <v>9.6842105263157894</v>
      </c>
      <c r="K38" s="9" t="s">
        <v>32</v>
      </c>
    </row>
    <row r="39" spans="1:11" x14ac:dyDescent="0.55000000000000004">
      <c r="A39" s="2" t="s">
        <v>186</v>
      </c>
      <c r="B39" s="9">
        <v>7</v>
      </c>
      <c r="C39" s="9">
        <v>7</v>
      </c>
      <c r="D39" s="9">
        <v>7.3999999999999995</v>
      </c>
      <c r="E39" s="9">
        <v>8</v>
      </c>
      <c r="F39" s="9">
        <v>8.3919262441818834</v>
      </c>
      <c r="G39" s="9">
        <v>9</v>
      </c>
      <c r="H39" s="9">
        <v>9.6171428571428574</v>
      </c>
      <c r="I39" s="9">
        <v>10</v>
      </c>
      <c r="J39" s="9">
        <v>10</v>
      </c>
      <c r="K39" s="9" t="s">
        <v>32</v>
      </c>
    </row>
    <row r="40" spans="1:11" x14ac:dyDescent="0.55000000000000004">
      <c r="A40" s="3" t="s">
        <v>217</v>
      </c>
      <c r="B40" s="9" t="s">
        <v>32</v>
      </c>
      <c r="C40" s="9" t="s">
        <v>32</v>
      </c>
      <c r="D40" s="9" t="s">
        <v>32</v>
      </c>
      <c r="E40" s="9" t="s">
        <v>32</v>
      </c>
      <c r="F40" s="9" t="s">
        <v>32</v>
      </c>
      <c r="G40" s="9" t="s">
        <v>32</v>
      </c>
      <c r="H40" s="9" t="s">
        <v>32</v>
      </c>
      <c r="I40" s="9" t="s">
        <v>32</v>
      </c>
      <c r="J40" s="9" t="s">
        <v>32</v>
      </c>
      <c r="K40" s="9" t="s">
        <v>32</v>
      </c>
    </row>
    <row r="41" spans="1:11" x14ac:dyDescent="0.55000000000000004">
      <c r="A41" s="3" t="s">
        <v>218</v>
      </c>
      <c r="B41" s="9">
        <v>6.4</v>
      </c>
      <c r="C41" s="9">
        <v>7.2</v>
      </c>
      <c r="D41" s="9">
        <v>6.7999286047724965</v>
      </c>
      <c r="E41" s="9">
        <v>9.1999999999999993</v>
      </c>
      <c r="F41" s="9">
        <v>10</v>
      </c>
      <c r="G41" s="9">
        <v>11.817694369973191</v>
      </c>
      <c r="H41" s="9">
        <v>10.404561403508772</v>
      </c>
      <c r="I41" s="9">
        <v>10.8</v>
      </c>
      <c r="J41" s="9">
        <v>15.442105263157893</v>
      </c>
      <c r="K41" s="9" t="s">
        <v>32</v>
      </c>
    </row>
    <row r="42" spans="1:11" x14ac:dyDescent="0.55000000000000004">
      <c r="A42" s="3" t="s">
        <v>219</v>
      </c>
      <c r="B42" s="9">
        <v>9.4</v>
      </c>
      <c r="C42" s="9">
        <v>6.8366623897726537</v>
      </c>
      <c r="D42" s="9">
        <v>10.18157894736842</v>
      </c>
      <c r="E42" s="9">
        <v>10.278947368421052</v>
      </c>
      <c r="F42" s="9">
        <v>7.8947800628391889</v>
      </c>
      <c r="G42" s="9">
        <v>7.8520789473684207</v>
      </c>
      <c r="H42" s="9">
        <v>10.143130395389223</v>
      </c>
      <c r="I42" s="9">
        <v>10.289473684210527</v>
      </c>
      <c r="J42" s="9">
        <v>11</v>
      </c>
      <c r="K42" s="9" t="s">
        <v>32</v>
      </c>
    </row>
    <row r="43" spans="1:11" x14ac:dyDescent="0.55000000000000004">
      <c r="A43" s="3" t="s">
        <v>220</v>
      </c>
      <c r="B43" s="9">
        <v>6.2430555555555554</v>
      </c>
      <c r="C43" s="9">
        <v>6.333333333333333</v>
      </c>
      <c r="D43" s="9">
        <v>7.8218201754385968</v>
      </c>
      <c r="E43" s="9">
        <v>7.8421052631578947</v>
      </c>
      <c r="F43" s="9">
        <v>7.5</v>
      </c>
      <c r="G43" s="9">
        <v>8.6</v>
      </c>
      <c r="H43" s="9">
        <v>10.521977874802454</v>
      </c>
      <c r="I43" s="9">
        <v>10.105263157894736</v>
      </c>
      <c r="J43" s="9">
        <v>10.75504234629862</v>
      </c>
      <c r="K43" s="9" t="s">
        <v>32</v>
      </c>
    </row>
    <row r="44" spans="1:11" x14ac:dyDescent="0.55000000000000004">
      <c r="A44" s="3" t="s">
        <v>221</v>
      </c>
      <c r="B44" s="9">
        <v>6.0180926704200033</v>
      </c>
      <c r="C44" s="9">
        <v>7.410152173913044</v>
      </c>
      <c r="D44" s="9">
        <v>8.0308201574654543</v>
      </c>
      <c r="E44" s="9">
        <v>8.2105263157894743</v>
      </c>
      <c r="F44" s="9">
        <v>9.6679780701754385</v>
      </c>
      <c r="G44" s="9">
        <v>12.198307692307692</v>
      </c>
      <c r="H44" s="9">
        <v>11.747541800840507</v>
      </c>
      <c r="I44" s="9">
        <v>10.199999999999999</v>
      </c>
      <c r="J44" s="9">
        <v>11.010000000000002</v>
      </c>
      <c r="K44" s="9" t="s">
        <v>32</v>
      </c>
    </row>
    <row r="45" spans="1:11" x14ac:dyDescent="0.55000000000000004">
      <c r="A45" s="3" t="s">
        <v>222</v>
      </c>
      <c r="B45" s="9">
        <v>7.875</v>
      </c>
      <c r="C45" s="9">
        <v>7.2535131578947372</v>
      </c>
      <c r="D45" s="9">
        <v>8.2507974481658692</v>
      </c>
      <c r="E45" s="9">
        <v>9.2564606317062115</v>
      </c>
      <c r="F45" s="9">
        <v>11.092105263157896</v>
      </c>
      <c r="G45" s="9">
        <v>10.199999999999999</v>
      </c>
      <c r="H45" s="9">
        <v>12.425000000000001</v>
      </c>
      <c r="I45" s="9">
        <v>15.4</v>
      </c>
      <c r="J45" s="9">
        <v>14.95</v>
      </c>
      <c r="K45" s="9" t="s">
        <v>32</v>
      </c>
    </row>
    <row r="46" spans="1:11" x14ac:dyDescent="0.55000000000000004">
      <c r="A46" s="3" t="s">
        <v>223</v>
      </c>
      <c r="B46" s="9">
        <v>7</v>
      </c>
      <c r="C46" s="9">
        <v>7.2102839344344503</v>
      </c>
      <c r="D46" s="9">
        <v>6.599867424242424</v>
      </c>
      <c r="E46" s="9">
        <v>8</v>
      </c>
      <c r="F46" s="9">
        <v>8</v>
      </c>
      <c r="G46" s="9">
        <v>7.1197903259775819</v>
      </c>
      <c r="H46" s="9">
        <v>8.6</v>
      </c>
      <c r="I46" s="9">
        <v>7.6494664371772805</v>
      </c>
      <c r="J46" s="9">
        <v>7.7894736842105265</v>
      </c>
      <c r="K46" s="9" t="s">
        <v>32</v>
      </c>
    </row>
    <row r="47" spans="1:11" x14ac:dyDescent="0.55000000000000004">
      <c r="A47" s="3" t="s">
        <v>224</v>
      </c>
      <c r="B47" s="9">
        <v>7.5</v>
      </c>
      <c r="C47" s="9">
        <v>6.9560000000000004</v>
      </c>
      <c r="D47" s="9">
        <v>7.3973684210526311</v>
      </c>
      <c r="E47" s="9">
        <v>7.4133333333333331</v>
      </c>
      <c r="F47" s="9">
        <v>8.1857265692175414</v>
      </c>
      <c r="G47" s="9">
        <v>9</v>
      </c>
      <c r="H47" s="9">
        <v>8.7938435087719284</v>
      </c>
      <c r="I47" s="9">
        <v>10.8</v>
      </c>
      <c r="J47" s="9">
        <v>10.397435897435898</v>
      </c>
      <c r="K47" s="9" t="s">
        <v>32</v>
      </c>
    </row>
    <row r="48" spans="1:11" x14ac:dyDescent="0.55000000000000004">
      <c r="A48" s="2" t="s">
        <v>187</v>
      </c>
      <c r="B48" s="9">
        <v>6.0003987558816503</v>
      </c>
      <c r="C48" s="9">
        <v>6.2700263157894742</v>
      </c>
      <c r="D48" s="9">
        <v>6.8</v>
      </c>
      <c r="E48" s="9">
        <v>7.2</v>
      </c>
      <c r="F48" s="9">
        <v>8.2027428350677258</v>
      </c>
      <c r="G48" s="9">
        <v>9.540470599250936</v>
      </c>
      <c r="H48" s="9">
        <v>9.6</v>
      </c>
      <c r="I48" s="9">
        <v>10.037216645990751</v>
      </c>
      <c r="J48" s="9">
        <v>8.5459786399649005</v>
      </c>
      <c r="K48" s="9" t="s">
        <v>32</v>
      </c>
    </row>
    <row r="49" spans="1:11" x14ac:dyDescent="0.55000000000000004">
      <c r="A49" s="3" t="s">
        <v>225</v>
      </c>
      <c r="B49" s="9" t="s">
        <v>32</v>
      </c>
      <c r="C49" s="9" t="s">
        <v>32</v>
      </c>
      <c r="D49" s="9" t="s">
        <v>32</v>
      </c>
      <c r="E49" s="9" t="s">
        <v>32</v>
      </c>
      <c r="F49" s="9" t="s">
        <v>32</v>
      </c>
      <c r="G49" s="9" t="s">
        <v>32</v>
      </c>
      <c r="H49" s="9" t="s">
        <v>32</v>
      </c>
      <c r="I49" s="9" t="s">
        <v>32</v>
      </c>
      <c r="J49" s="9" t="s">
        <v>32</v>
      </c>
      <c r="K49" s="9" t="s">
        <v>32</v>
      </c>
    </row>
    <row r="50" spans="1:11" x14ac:dyDescent="0.55000000000000004">
      <c r="A50" s="3" t="s">
        <v>226</v>
      </c>
      <c r="B50" s="9">
        <v>8</v>
      </c>
      <c r="C50" s="9">
        <v>6.6</v>
      </c>
      <c r="D50" s="9">
        <v>7.8245614035087723</v>
      </c>
      <c r="E50" s="9">
        <v>8.7026315789473685</v>
      </c>
      <c r="F50" s="9">
        <v>8.0765465250199515</v>
      </c>
      <c r="G50" s="9">
        <v>8.70395238095238</v>
      </c>
      <c r="H50" s="9">
        <v>10.210526315789474</v>
      </c>
      <c r="I50" s="9">
        <v>11.394736842105264</v>
      </c>
      <c r="J50" s="9">
        <v>11.171876817583493</v>
      </c>
      <c r="K50" s="9" t="s">
        <v>32</v>
      </c>
    </row>
    <row r="51" spans="1:11" x14ac:dyDescent="0.55000000000000004">
      <c r="A51" s="3" t="s">
        <v>227</v>
      </c>
      <c r="B51" s="9">
        <v>6</v>
      </c>
      <c r="C51" s="9">
        <v>6.2</v>
      </c>
      <c r="D51" s="9">
        <v>6.7141677631578949</v>
      </c>
      <c r="E51" s="9">
        <v>7</v>
      </c>
      <c r="F51" s="9">
        <v>8.2000000000000011</v>
      </c>
      <c r="G51" s="9">
        <v>9.8682383040935662</v>
      </c>
      <c r="H51" s="9">
        <v>9.3920353615606089</v>
      </c>
      <c r="I51" s="9">
        <v>9.9117647058823533</v>
      </c>
      <c r="J51" s="9">
        <v>8</v>
      </c>
      <c r="K51" s="9" t="s">
        <v>32</v>
      </c>
    </row>
    <row r="52" spans="1:11" x14ac:dyDescent="0.55000000000000004">
      <c r="A52" s="3" t="s">
        <v>228</v>
      </c>
      <c r="B52" s="9">
        <v>5.96875</v>
      </c>
      <c r="C52" s="9">
        <v>6.4</v>
      </c>
      <c r="D52" s="9">
        <v>6.6092105263157901</v>
      </c>
      <c r="E52" s="9">
        <v>7.2</v>
      </c>
      <c r="F52" s="9">
        <v>8.5537236842105262</v>
      </c>
      <c r="G52" s="9">
        <v>8.7888666666666673</v>
      </c>
      <c r="H52" s="9">
        <v>10.395230263157895</v>
      </c>
      <c r="I52" s="9">
        <v>10.454545454545455</v>
      </c>
      <c r="J52" s="9">
        <v>10.641552631578948</v>
      </c>
      <c r="K52" s="9" t="s">
        <v>32</v>
      </c>
    </row>
    <row r="53" spans="1:11" x14ac:dyDescent="0.55000000000000004">
      <c r="A53" s="2" t="s">
        <v>188</v>
      </c>
      <c r="B53" s="9">
        <v>6.3157894736842106</v>
      </c>
      <c r="C53" s="9">
        <v>6.6</v>
      </c>
      <c r="D53" s="9">
        <v>7.2857142857142856</v>
      </c>
      <c r="E53" s="9">
        <v>7.6</v>
      </c>
      <c r="F53" s="9">
        <v>8.2765772224498164</v>
      </c>
      <c r="G53" s="9">
        <v>8.4</v>
      </c>
      <c r="H53" s="9">
        <v>9</v>
      </c>
      <c r="I53" s="9">
        <v>9.6832817337461297</v>
      </c>
      <c r="J53" s="9">
        <v>8.2000000000000011</v>
      </c>
      <c r="K53" s="9" t="s">
        <v>32</v>
      </c>
    </row>
    <row r="54" spans="1:11" x14ac:dyDescent="0.55000000000000004">
      <c r="A54" s="3" t="s">
        <v>229</v>
      </c>
      <c r="B54" s="9">
        <v>4.2</v>
      </c>
      <c r="C54" s="9" t="s">
        <v>32</v>
      </c>
      <c r="D54" s="9" t="s">
        <v>32</v>
      </c>
      <c r="E54" s="9" t="s">
        <v>32</v>
      </c>
      <c r="F54" s="9" t="s">
        <v>32</v>
      </c>
      <c r="G54" s="9">
        <v>6.9854639315310427</v>
      </c>
      <c r="H54" s="9" t="s">
        <v>32</v>
      </c>
      <c r="I54" s="9" t="s">
        <v>32</v>
      </c>
      <c r="J54" s="9" t="s">
        <v>32</v>
      </c>
      <c r="K54" s="9" t="s">
        <v>32</v>
      </c>
    </row>
    <row r="55" spans="1:11" x14ac:dyDescent="0.55000000000000004">
      <c r="A55" s="3" t="s">
        <v>230</v>
      </c>
      <c r="B55" s="9">
        <v>6.6</v>
      </c>
      <c r="C55" s="9">
        <v>7</v>
      </c>
      <c r="D55" s="9">
        <v>7.8</v>
      </c>
      <c r="E55" s="9">
        <v>8.2285714285714278</v>
      </c>
      <c r="F55" s="9">
        <v>8.6</v>
      </c>
      <c r="G55" s="9">
        <v>9</v>
      </c>
      <c r="H55" s="9">
        <v>9.2000000000000011</v>
      </c>
      <c r="I55" s="9">
        <v>9.7631578947368425</v>
      </c>
      <c r="J55" s="9">
        <v>10.000425</v>
      </c>
      <c r="K55" s="9" t="s">
        <v>32</v>
      </c>
    </row>
    <row r="56" spans="1:11" x14ac:dyDescent="0.55000000000000004">
      <c r="A56" s="3" t="s">
        <v>231</v>
      </c>
      <c r="B56" s="9">
        <v>6</v>
      </c>
      <c r="C56" s="9">
        <v>6.0236842105263158</v>
      </c>
      <c r="D56" s="9">
        <v>6.6968750000000004</v>
      </c>
      <c r="E56" s="9">
        <v>6.8636052631578952</v>
      </c>
      <c r="F56" s="9">
        <v>7.3947368421052628</v>
      </c>
      <c r="G56" s="9">
        <v>8.4376373626373642</v>
      </c>
      <c r="H56" s="9">
        <v>9</v>
      </c>
      <c r="I56" s="9">
        <v>9.3684210526315788</v>
      </c>
      <c r="J56" s="9">
        <v>9.1704618689581103</v>
      </c>
      <c r="K56" s="9" t="s">
        <v>32</v>
      </c>
    </row>
    <row r="57" spans="1:11" x14ac:dyDescent="0.55000000000000004">
      <c r="A57" s="3" t="s">
        <v>232</v>
      </c>
      <c r="B57" s="9">
        <v>6.8</v>
      </c>
      <c r="C57" s="9">
        <v>7.2</v>
      </c>
      <c r="D57" s="9">
        <v>8.2105263157894743</v>
      </c>
      <c r="E57" s="9">
        <v>8.369223613993082</v>
      </c>
      <c r="F57" s="9">
        <v>9.4</v>
      </c>
      <c r="G57" s="9">
        <v>9.4</v>
      </c>
      <c r="H57" s="9">
        <v>10.199999999999999</v>
      </c>
      <c r="I57" s="9">
        <v>11</v>
      </c>
      <c r="J57" s="9">
        <v>10.000885818052973</v>
      </c>
      <c r="K57" s="9" t="s">
        <v>32</v>
      </c>
    </row>
    <row r="58" spans="1:11" x14ac:dyDescent="0.55000000000000004">
      <c r="A58" s="3" t="s">
        <v>233</v>
      </c>
      <c r="B58" s="9">
        <v>5.0175957044390831</v>
      </c>
      <c r="C58" s="9">
        <v>4.8</v>
      </c>
      <c r="D58" s="9">
        <v>5.2220040935672518</v>
      </c>
      <c r="E58" s="9">
        <v>5.5592291666666664</v>
      </c>
      <c r="F58" s="9">
        <v>6.2</v>
      </c>
      <c r="G58" s="9">
        <v>6.2</v>
      </c>
      <c r="H58" s="9">
        <v>6.4897959183673466</v>
      </c>
      <c r="I58" s="9">
        <v>7.284887853419681</v>
      </c>
      <c r="J58" s="9">
        <v>4</v>
      </c>
      <c r="K58" s="9" t="s">
        <v>32</v>
      </c>
    </row>
    <row r="59" spans="1:11" x14ac:dyDescent="0.55000000000000004">
      <c r="A59" s="2" t="s">
        <v>189</v>
      </c>
      <c r="B59" s="9">
        <v>5.5817611842105261</v>
      </c>
      <c r="C59" s="9">
        <v>5.6</v>
      </c>
      <c r="D59" s="9">
        <v>6</v>
      </c>
      <c r="E59" s="9">
        <v>6.4</v>
      </c>
      <c r="F59" s="9">
        <v>7</v>
      </c>
      <c r="G59" s="9">
        <v>7.2124493081911965</v>
      </c>
      <c r="H59" s="9">
        <v>7.1999999999999993</v>
      </c>
      <c r="I59" s="9">
        <v>7.2141464715900936</v>
      </c>
      <c r="J59" s="9">
        <v>7</v>
      </c>
      <c r="K59" s="9" t="s">
        <v>32</v>
      </c>
    </row>
    <row r="60" spans="1:11" x14ac:dyDescent="0.55000000000000004">
      <c r="A60" s="3" t="s">
        <v>234</v>
      </c>
      <c r="B60" s="9">
        <v>8.0791666666666675</v>
      </c>
      <c r="C60" s="9">
        <v>31.30263157894737</v>
      </c>
      <c r="D60" s="9">
        <v>10.480532411046482</v>
      </c>
      <c r="E60" s="9">
        <v>68.316687249150974</v>
      </c>
      <c r="F60" s="9">
        <v>10.305555555555555</v>
      </c>
      <c r="G60" s="9">
        <v>22.013174967561632</v>
      </c>
      <c r="H60" s="9">
        <v>84.031928938054108</v>
      </c>
      <c r="I60" s="9" t="s">
        <v>32</v>
      </c>
      <c r="J60" s="9" t="s">
        <v>32</v>
      </c>
      <c r="K60" s="9" t="s">
        <v>32</v>
      </c>
    </row>
    <row r="61" spans="1:11" x14ac:dyDescent="0.55000000000000004">
      <c r="A61" s="3" t="s">
        <v>235</v>
      </c>
      <c r="B61" s="9">
        <v>6.067075</v>
      </c>
      <c r="C61" s="9">
        <v>6.7203947368421044</v>
      </c>
      <c r="D61" s="9">
        <v>7.3918128654970765</v>
      </c>
      <c r="E61" s="9">
        <v>7.5116279069767442</v>
      </c>
      <c r="F61" s="9">
        <v>8.2942583732057429</v>
      </c>
      <c r="G61" s="9">
        <v>8.2000000000000011</v>
      </c>
      <c r="H61" s="9">
        <v>9.0851577082285893</v>
      </c>
      <c r="I61" s="9">
        <v>10.3</v>
      </c>
      <c r="J61" s="9">
        <v>9.3947368421052637</v>
      </c>
      <c r="K61" s="9" t="s">
        <v>32</v>
      </c>
    </row>
    <row r="62" spans="1:11" x14ac:dyDescent="0.55000000000000004">
      <c r="A62" s="3" t="s">
        <v>236</v>
      </c>
      <c r="B62" s="9">
        <v>6.8</v>
      </c>
      <c r="C62" s="9">
        <v>7.015924301869374</v>
      </c>
      <c r="D62" s="9">
        <v>7.6000000000000005</v>
      </c>
      <c r="E62" s="9">
        <v>7.9993085450449444</v>
      </c>
      <c r="F62" s="9">
        <v>8.2000000000000011</v>
      </c>
      <c r="G62" s="9">
        <v>8.8733333333333348</v>
      </c>
      <c r="H62" s="9">
        <v>8.2445131578947368</v>
      </c>
      <c r="I62" s="9">
        <v>8.2230739185626405</v>
      </c>
      <c r="J62" s="9">
        <v>8</v>
      </c>
      <c r="K62" s="9" t="s">
        <v>32</v>
      </c>
    </row>
    <row r="63" spans="1:11" x14ac:dyDescent="0.55000000000000004">
      <c r="A63" s="3" t="s">
        <v>237</v>
      </c>
      <c r="B63" s="9">
        <v>5</v>
      </c>
      <c r="C63" s="9">
        <v>4.7460526315789471</v>
      </c>
      <c r="D63" s="9">
        <v>5.4214285714285717</v>
      </c>
      <c r="E63" s="9">
        <v>6</v>
      </c>
      <c r="F63" s="9">
        <v>6.6000000000000005</v>
      </c>
      <c r="G63" s="9">
        <v>6.3999999999999995</v>
      </c>
      <c r="H63" s="9">
        <v>6.1526315789473687</v>
      </c>
      <c r="I63" s="9">
        <v>7</v>
      </c>
      <c r="J63" s="9">
        <v>6.8</v>
      </c>
      <c r="K63" s="9" t="s">
        <v>32</v>
      </c>
    </row>
    <row r="64" spans="1:11" x14ac:dyDescent="0.55000000000000004">
      <c r="A64" s="3" t="s">
        <v>238</v>
      </c>
      <c r="B64" s="9">
        <v>5.2869565217391301</v>
      </c>
      <c r="C64" s="9">
        <v>5.5997763157894731</v>
      </c>
      <c r="D64" s="9">
        <v>6.2105263157894735</v>
      </c>
      <c r="E64" s="9">
        <v>6.6</v>
      </c>
      <c r="F64" s="9">
        <v>7</v>
      </c>
      <c r="G64" s="9">
        <v>6.5522774122807022</v>
      </c>
      <c r="H64" s="9">
        <v>6.3999999999999995</v>
      </c>
      <c r="I64" s="9">
        <v>6.5535219228595274</v>
      </c>
      <c r="J64" s="9">
        <v>7.1999999999999993</v>
      </c>
      <c r="K64" s="9" t="s">
        <v>32</v>
      </c>
    </row>
    <row r="65" spans="1:11" x14ac:dyDescent="0.55000000000000004">
      <c r="A65" s="3" t="s">
        <v>239</v>
      </c>
      <c r="B65" s="9">
        <v>4</v>
      </c>
      <c r="C65" s="9">
        <v>4</v>
      </c>
      <c r="D65" s="9">
        <v>4.4000000000000004</v>
      </c>
      <c r="E65" s="9">
        <v>4.5</v>
      </c>
      <c r="F65" s="9">
        <v>4.7789206970128024</v>
      </c>
      <c r="G65" s="9">
        <v>5.0480015276468269</v>
      </c>
      <c r="H65" s="9">
        <v>5</v>
      </c>
      <c r="I65" s="9">
        <v>5.2865460526315786</v>
      </c>
      <c r="J65" s="9">
        <v>5.0236842105263158</v>
      </c>
      <c r="K65" s="9" t="s">
        <v>32</v>
      </c>
    </row>
    <row r="66" spans="1:11" x14ac:dyDescent="0.55000000000000004">
      <c r="A66" s="3" t="s">
        <v>240</v>
      </c>
      <c r="B66" s="9">
        <v>5.5</v>
      </c>
      <c r="C66" s="9">
        <v>5.4</v>
      </c>
      <c r="D66" s="9">
        <v>5.79946875</v>
      </c>
      <c r="E66" s="9">
        <v>6</v>
      </c>
      <c r="F66" s="9">
        <v>6.8</v>
      </c>
      <c r="G66" s="9">
        <v>7.4</v>
      </c>
      <c r="H66" s="9">
        <v>7.3690025833367816</v>
      </c>
      <c r="I66" s="9">
        <v>7</v>
      </c>
      <c r="J66" s="9">
        <v>6.7454511216251216</v>
      </c>
      <c r="K66" s="9" t="s">
        <v>32</v>
      </c>
    </row>
    <row r="67" spans="1:11" x14ac:dyDescent="0.55000000000000004">
      <c r="A67" s="2" t="s">
        <v>33</v>
      </c>
      <c r="B67" s="9">
        <v>5.7936105476673427</v>
      </c>
      <c r="C67" s="9">
        <v>5.8142857142857149</v>
      </c>
      <c r="D67" s="9">
        <v>6.333333333333333</v>
      </c>
      <c r="E67" s="9">
        <v>6.6266908212560391</v>
      </c>
      <c r="F67" s="9">
        <v>7.2</v>
      </c>
      <c r="G67" s="9">
        <v>7.5258032696590176</v>
      </c>
      <c r="H67" s="9">
        <v>7.7894736842105265</v>
      </c>
      <c r="I67" s="9">
        <v>8</v>
      </c>
      <c r="J67" s="9">
        <v>7.2</v>
      </c>
      <c r="K67" s="9" t="s">
        <v>32</v>
      </c>
    </row>
  </sheetData>
  <hyperlinks>
    <hyperlink ref="A2" location="'Cover page'!A1" display="'Cover page'!A1" xr:uid="{03922886-DC4E-48A2-9C10-34B4DC9BAC6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2416-9C65-4AAE-BB66-DE6FD7508413}">
  <dimension ref="A1:K53"/>
  <sheetViews>
    <sheetView zoomScale="85" zoomScaleNormal="85" workbookViewId="0">
      <selection activeCell="B2" sqref="B2"/>
    </sheetView>
  </sheetViews>
  <sheetFormatPr defaultRowHeight="14.4" x14ac:dyDescent="0.55000000000000004"/>
  <cols>
    <col min="1" max="1" width="80.83984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page'!$A$28</f>
        <v>Table 3.1. Claims (count) by Nature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241</v>
      </c>
      <c r="B8" s="8">
        <v>80558</v>
      </c>
      <c r="C8" s="8">
        <v>78720</v>
      </c>
      <c r="D8" s="8">
        <v>75267</v>
      </c>
      <c r="E8" s="8">
        <v>76816</v>
      </c>
      <c r="F8" s="8">
        <v>78662</v>
      </c>
      <c r="G8" s="8">
        <v>81896</v>
      </c>
      <c r="H8" s="8">
        <v>82533</v>
      </c>
      <c r="I8" s="8">
        <v>91461</v>
      </c>
      <c r="J8" s="8">
        <v>86371</v>
      </c>
      <c r="K8" s="8">
        <v>90961</v>
      </c>
    </row>
    <row r="9" spans="1:11" x14ac:dyDescent="0.55000000000000004">
      <c r="A9" s="3" t="s">
        <v>243</v>
      </c>
      <c r="B9" s="8">
        <v>506</v>
      </c>
      <c r="C9" s="8">
        <v>623</v>
      </c>
      <c r="D9" s="8">
        <v>597</v>
      </c>
      <c r="E9" s="8">
        <v>711</v>
      </c>
      <c r="F9" s="8">
        <v>763</v>
      </c>
      <c r="G9" s="8">
        <v>938</v>
      </c>
      <c r="H9" s="8">
        <v>969</v>
      </c>
      <c r="I9" s="8">
        <v>1099</v>
      </c>
      <c r="J9" s="8">
        <v>1088</v>
      </c>
      <c r="K9" s="8">
        <v>1349</v>
      </c>
    </row>
    <row r="10" spans="1:11" x14ac:dyDescent="0.55000000000000004">
      <c r="A10" s="11" t="s">
        <v>261</v>
      </c>
      <c r="B10" s="8">
        <v>506</v>
      </c>
      <c r="C10" s="8">
        <v>623</v>
      </c>
      <c r="D10" s="8">
        <v>597</v>
      </c>
      <c r="E10" s="8">
        <v>711</v>
      </c>
      <c r="F10" s="8">
        <v>763</v>
      </c>
      <c r="G10" s="8">
        <v>938</v>
      </c>
      <c r="H10" s="8">
        <v>969</v>
      </c>
      <c r="I10" s="8">
        <v>1099</v>
      </c>
      <c r="J10" s="8">
        <v>1088</v>
      </c>
      <c r="K10" s="8">
        <v>1349</v>
      </c>
    </row>
    <row r="11" spans="1:11" x14ac:dyDescent="0.55000000000000004">
      <c r="A11" s="3" t="s">
        <v>244</v>
      </c>
      <c r="B11" s="8">
        <v>10241</v>
      </c>
      <c r="C11" s="8">
        <v>10658</v>
      </c>
      <c r="D11" s="8">
        <v>10449</v>
      </c>
      <c r="E11" s="8">
        <v>11433</v>
      </c>
      <c r="F11" s="8">
        <v>11858</v>
      </c>
      <c r="G11" s="8">
        <v>12090</v>
      </c>
      <c r="H11" s="8">
        <v>12913</v>
      </c>
      <c r="I11" s="8">
        <v>13749</v>
      </c>
      <c r="J11" s="8">
        <v>13816</v>
      </c>
      <c r="K11" s="8">
        <v>14223</v>
      </c>
    </row>
    <row r="12" spans="1:11" x14ac:dyDescent="0.55000000000000004">
      <c r="A12" s="11" t="s">
        <v>262</v>
      </c>
      <c r="B12" s="8">
        <v>10241</v>
      </c>
      <c r="C12" s="8">
        <v>10658</v>
      </c>
      <c r="D12" s="8">
        <v>10449</v>
      </c>
      <c r="E12" s="8">
        <v>11433</v>
      </c>
      <c r="F12" s="8">
        <v>11858</v>
      </c>
      <c r="G12" s="8">
        <v>12090</v>
      </c>
      <c r="H12" s="8">
        <v>12913</v>
      </c>
      <c r="I12" s="8">
        <v>13749</v>
      </c>
      <c r="J12" s="8">
        <v>13816</v>
      </c>
      <c r="K12" s="8">
        <v>14223</v>
      </c>
    </row>
    <row r="13" spans="1:11" x14ac:dyDescent="0.55000000000000004">
      <c r="A13" s="3" t="s">
        <v>245</v>
      </c>
      <c r="B13" s="8">
        <v>15561</v>
      </c>
      <c r="C13" s="8">
        <v>15356</v>
      </c>
      <c r="D13" s="8">
        <v>15390</v>
      </c>
      <c r="E13" s="8">
        <v>15435</v>
      </c>
      <c r="F13" s="8">
        <v>16120</v>
      </c>
      <c r="G13" s="8">
        <v>17208</v>
      </c>
      <c r="H13" s="8">
        <v>17765</v>
      </c>
      <c r="I13" s="8">
        <v>18709</v>
      </c>
      <c r="J13" s="8">
        <v>18614</v>
      </c>
      <c r="K13" s="8">
        <v>20492</v>
      </c>
    </row>
    <row r="14" spans="1:11" x14ac:dyDescent="0.55000000000000004">
      <c r="A14" s="11" t="s">
        <v>263</v>
      </c>
      <c r="B14" s="8">
        <v>15561</v>
      </c>
      <c r="C14" s="8">
        <v>15356</v>
      </c>
      <c r="D14" s="8">
        <v>15390</v>
      </c>
      <c r="E14" s="8">
        <v>15435</v>
      </c>
      <c r="F14" s="8">
        <v>16120</v>
      </c>
      <c r="G14" s="8">
        <v>17208</v>
      </c>
      <c r="H14" s="8">
        <v>17765</v>
      </c>
      <c r="I14" s="8">
        <v>18709</v>
      </c>
      <c r="J14" s="8">
        <v>18614</v>
      </c>
      <c r="K14" s="8">
        <v>20492</v>
      </c>
    </row>
    <row r="15" spans="1:11" x14ac:dyDescent="0.55000000000000004">
      <c r="A15" s="3" t="s">
        <v>246</v>
      </c>
      <c r="B15" s="8">
        <v>1588</v>
      </c>
      <c r="C15" s="8">
        <v>1566</v>
      </c>
      <c r="D15" s="8">
        <v>1490</v>
      </c>
      <c r="E15" s="8">
        <v>1507</v>
      </c>
      <c r="F15" s="8">
        <v>1588</v>
      </c>
      <c r="G15" s="8">
        <v>1679</v>
      </c>
      <c r="H15" s="8">
        <v>1731</v>
      </c>
      <c r="I15" s="8">
        <v>1794</v>
      </c>
      <c r="J15" s="8">
        <v>1767</v>
      </c>
      <c r="K15" s="8">
        <v>1886</v>
      </c>
    </row>
    <row r="16" spans="1:11" x14ac:dyDescent="0.55000000000000004">
      <c r="A16" s="11" t="s">
        <v>264</v>
      </c>
      <c r="B16" s="8">
        <v>1588</v>
      </c>
      <c r="C16" s="8">
        <v>1566</v>
      </c>
      <c r="D16" s="8">
        <v>1490</v>
      </c>
      <c r="E16" s="8">
        <v>1507</v>
      </c>
      <c r="F16" s="8">
        <v>1588</v>
      </c>
      <c r="G16" s="8">
        <v>1679</v>
      </c>
      <c r="H16" s="8">
        <v>1731</v>
      </c>
      <c r="I16" s="8">
        <v>1794</v>
      </c>
      <c r="J16" s="8">
        <v>1767</v>
      </c>
      <c r="K16" s="8">
        <v>1886</v>
      </c>
    </row>
    <row r="17" spans="1:11" x14ac:dyDescent="0.55000000000000004">
      <c r="A17" s="3" t="s">
        <v>247</v>
      </c>
      <c r="B17" s="8">
        <v>196</v>
      </c>
      <c r="C17" s="8">
        <v>169</v>
      </c>
      <c r="D17" s="8">
        <v>153</v>
      </c>
      <c r="E17" s="8">
        <v>142</v>
      </c>
      <c r="F17" s="8">
        <v>126</v>
      </c>
      <c r="G17" s="8">
        <v>169</v>
      </c>
      <c r="H17" s="8">
        <v>225</v>
      </c>
      <c r="I17" s="8">
        <v>223</v>
      </c>
      <c r="J17" s="8">
        <v>144</v>
      </c>
      <c r="K17" s="8">
        <v>176</v>
      </c>
    </row>
    <row r="18" spans="1:11" x14ac:dyDescent="0.55000000000000004">
      <c r="A18" s="11" t="s">
        <v>265</v>
      </c>
      <c r="B18" s="8">
        <v>196</v>
      </c>
      <c r="C18" s="8">
        <v>169</v>
      </c>
      <c r="D18" s="8">
        <v>153</v>
      </c>
      <c r="E18" s="8">
        <v>142</v>
      </c>
      <c r="F18" s="8">
        <v>126</v>
      </c>
      <c r="G18" s="8">
        <v>169</v>
      </c>
      <c r="H18" s="8">
        <v>225</v>
      </c>
      <c r="I18" s="8">
        <v>223</v>
      </c>
      <c r="J18" s="8">
        <v>144</v>
      </c>
      <c r="K18" s="8">
        <v>176</v>
      </c>
    </row>
    <row r="19" spans="1:11" x14ac:dyDescent="0.55000000000000004">
      <c r="A19" s="3" t="s">
        <v>248</v>
      </c>
      <c r="B19" s="8">
        <v>49812</v>
      </c>
      <c r="C19" s="8">
        <v>47478</v>
      </c>
      <c r="D19" s="8">
        <v>44650</v>
      </c>
      <c r="E19" s="8">
        <v>44579</v>
      </c>
      <c r="F19" s="8">
        <v>44910</v>
      </c>
      <c r="G19" s="8">
        <v>46318</v>
      </c>
      <c r="H19" s="8">
        <v>46218</v>
      </c>
      <c r="I19" s="8">
        <v>53053</v>
      </c>
      <c r="J19" s="8">
        <v>48247</v>
      </c>
      <c r="K19" s="8">
        <v>49316</v>
      </c>
    </row>
    <row r="20" spans="1:11" x14ac:dyDescent="0.55000000000000004">
      <c r="A20" s="11" t="s">
        <v>266</v>
      </c>
      <c r="B20" s="8">
        <v>9452</v>
      </c>
      <c r="C20" s="8">
        <v>10126</v>
      </c>
      <c r="D20" s="8">
        <v>9678</v>
      </c>
      <c r="E20" s="8">
        <v>10829</v>
      </c>
      <c r="F20" s="8">
        <v>12816</v>
      </c>
      <c r="G20" s="8">
        <v>15250</v>
      </c>
      <c r="H20" s="8">
        <v>15940</v>
      </c>
      <c r="I20" s="8">
        <v>17894</v>
      </c>
      <c r="J20" s="8">
        <v>17097</v>
      </c>
      <c r="K20" s="8">
        <v>18526</v>
      </c>
    </row>
    <row r="21" spans="1:11" x14ac:dyDescent="0.55000000000000004">
      <c r="A21" s="11" t="s">
        <v>267</v>
      </c>
      <c r="B21" s="8">
        <v>19502</v>
      </c>
      <c r="C21" s="8">
        <v>17583</v>
      </c>
      <c r="D21" s="8">
        <v>17242</v>
      </c>
      <c r="E21" s="8">
        <v>17167</v>
      </c>
      <c r="F21" s="8">
        <v>17166</v>
      </c>
      <c r="G21" s="8">
        <v>18767</v>
      </c>
      <c r="H21" s="8">
        <v>18602</v>
      </c>
      <c r="I21" s="8">
        <v>20875</v>
      </c>
      <c r="J21" s="8">
        <v>17940</v>
      </c>
      <c r="K21" s="8">
        <v>17129</v>
      </c>
    </row>
    <row r="22" spans="1:11" x14ac:dyDescent="0.55000000000000004">
      <c r="A22" s="11" t="s">
        <v>268</v>
      </c>
      <c r="B22" s="8">
        <v>20858</v>
      </c>
      <c r="C22" s="8">
        <v>19769</v>
      </c>
      <c r="D22" s="8">
        <v>17730</v>
      </c>
      <c r="E22" s="8">
        <v>16583</v>
      </c>
      <c r="F22" s="8">
        <v>14928</v>
      </c>
      <c r="G22" s="8">
        <v>12301</v>
      </c>
      <c r="H22" s="8">
        <v>11676</v>
      </c>
      <c r="I22" s="8">
        <v>14284</v>
      </c>
      <c r="J22" s="8">
        <v>13210</v>
      </c>
      <c r="K22" s="8">
        <v>13661</v>
      </c>
    </row>
    <row r="23" spans="1:11" x14ac:dyDescent="0.55000000000000004">
      <c r="A23" s="3" t="s">
        <v>249</v>
      </c>
      <c r="B23" s="8">
        <v>2654</v>
      </c>
      <c r="C23" s="8">
        <v>2870</v>
      </c>
      <c r="D23" s="8">
        <v>2538</v>
      </c>
      <c r="E23" s="8">
        <v>3009</v>
      </c>
      <c r="F23" s="8">
        <v>3297</v>
      </c>
      <c r="G23" s="8">
        <v>3494</v>
      </c>
      <c r="H23" s="8">
        <v>2712</v>
      </c>
      <c r="I23" s="8">
        <v>2834</v>
      </c>
      <c r="J23" s="8">
        <v>2695</v>
      </c>
      <c r="K23" s="8">
        <v>3519</v>
      </c>
    </row>
    <row r="24" spans="1:11" x14ac:dyDescent="0.55000000000000004">
      <c r="A24" s="11" t="s">
        <v>269</v>
      </c>
      <c r="B24" s="8">
        <v>2654</v>
      </c>
      <c r="C24" s="8">
        <v>2870</v>
      </c>
      <c r="D24" s="8">
        <v>2538</v>
      </c>
      <c r="E24" s="8">
        <v>3009</v>
      </c>
      <c r="F24" s="8">
        <v>3297</v>
      </c>
      <c r="G24" s="8">
        <v>3494</v>
      </c>
      <c r="H24" s="8">
        <v>2712</v>
      </c>
      <c r="I24" s="8">
        <v>2834</v>
      </c>
      <c r="J24" s="8">
        <v>2695</v>
      </c>
      <c r="K24" s="8">
        <v>3519</v>
      </c>
    </row>
    <row r="25" spans="1:11" x14ac:dyDescent="0.55000000000000004">
      <c r="A25" s="2" t="s">
        <v>242</v>
      </c>
      <c r="B25" s="8">
        <v>28516</v>
      </c>
      <c r="C25" s="8">
        <v>27771</v>
      </c>
      <c r="D25" s="8">
        <v>25959</v>
      </c>
      <c r="E25" s="8">
        <v>27447</v>
      </c>
      <c r="F25" s="8">
        <v>28186</v>
      </c>
      <c r="G25" s="8">
        <v>32990</v>
      </c>
      <c r="H25" s="8">
        <v>36919</v>
      </c>
      <c r="I25" s="8">
        <v>38358</v>
      </c>
      <c r="J25" s="8">
        <v>45230</v>
      </c>
      <c r="K25" s="8">
        <v>48003</v>
      </c>
    </row>
    <row r="26" spans="1:11" x14ac:dyDescent="0.55000000000000004">
      <c r="A26" s="3" t="s">
        <v>250</v>
      </c>
      <c r="B26" s="8">
        <v>16519</v>
      </c>
      <c r="C26" s="8">
        <v>16200</v>
      </c>
      <c r="D26" s="8">
        <v>14578</v>
      </c>
      <c r="E26" s="8">
        <v>15123</v>
      </c>
      <c r="F26" s="8">
        <v>15184</v>
      </c>
      <c r="G26" s="8">
        <v>17378</v>
      </c>
      <c r="H26" s="8">
        <v>20481</v>
      </c>
      <c r="I26" s="8">
        <v>20473</v>
      </c>
      <c r="J26" s="8">
        <v>18343</v>
      </c>
      <c r="K26" s="8">
        <v>20208</v>
      </c>
    </row>
    <row r="27" spans="1:11" x14ac:dyDescent="0.55000000000000004">
      <c r="A27" s="11" t="s">
        <v>270</v>
      </c>
      <c r="B27" s="8">
        <v>1560</v>
      </c>
      <c r="C27" s="8">
        <v>1539</v>
      </c>
      <c r="D27" s="8">
        <v>1451</v>
      </c>
      <c r="E27" s="8">
        <v>1690</v>
      </c>
      <c r="F27" s="8">
        <v>1686</v>
      </c>
      <c r="G27" s="8">
        <v>1776</v>
      </c>
      <c r="H27" s="8">
        <v>1587</v>
      </c>
      <c r="I27" s="8">
        <v>1835</v>
      </c>
      <c r="J27" s="8">
        <v>1594</v>
      </c>
      <c r="K27" s="8">
        <v>1295</v>
      </c>
    </row>
    <row r="28" spans="1:11" x14ac:dyDescent="0.55000000000000004">
      <c r="A28" s="11" t="s">
        <v>271</v>
      </c>
      <c r="B28" s="8">
        <v>6859</v>
      </c>
      <c r="C28" s="8">
        <v>6614</v>
      </c>
      <c r="D28" s="8">
        <v>6109</v>
      </c>
      <c r="E28" s="8">
        <v>6170</v>
      </c>
      <c r="F28" s="8">
        <v>6211</v>
      </c>
      <c r="G28" s="8">
        <v>7414</v>
      </c>
      <c r="H28" s="8">
        <v>9435</v>
      </c>
      <c r="I28" s="8">
        <v>7883</v>
      </c>
      <c r="J28" s="8">
        <v>7307</v>
      </c>
      <c r="K28" s="8">
        <v>8897</v>
      </c>
    </row>
    <row r="29" spans="1:11" x14ac:dyDescent="0.55000000000000004">
      <c r="A29" s="11" t="s">
        <v>272</v>
      </c>
      <c r="B29" s="8">
        <v>581</v>
      </c>
      <c r="C29" s="8">
        <v>651</v>
      </c>
      <c r="D29" s="8">
        <v>643</v>
      </c>
      <c r="E29" s="8">
        <v>646</v>
      </c>
      <c r="F29" s="8">
        <v>676</v>
      </c>
      <c r="G29" s="8">
        <v>843</v>
      </c>
      <c r="H29" s="8">
        <v>989</v>
      </c>
      <c r="I29" s="8">
        <v>1125</v>
      </c>
      <c r="J29" s="8">
        <v>936</v>
      </c>
      <c r="K29" s="8">
        <v>853</v>
      </c>
    </row>
    <row r="30" spans="1:11" x14ac:dyDescent="0.55000000000000004">
      <c r="A30" s="11" t="s">
        <v>273</v>
      </c>
      <c r="B30" s="8">
        <v>5012</v>
      </c>
      <c r="C30" s="8">
        <v>5019</v>
      </c>
      <c r="D30" s="8">
        <v>4193</v>
      </c>
      <c r="E30" s="8">
        <v>4064</v>
      </c>
      <c r="F30" s="8">
        <v>4028</v>
      </c>
      <c r="G30" s="8">
        <v>4427</v>
      </c>
      <c r="H30" s="8">
        <v>5181</v>
      </c>
      <c r="I30" s="8">
        <v>5916</v>
      </c>
      <c r="J30" s="8">
        <v>5011</v>
      </c>
      <c r="K30" s="8">
        <v>5485</v>
      </c>
    </row>
    <row r="31" spans="1:11" x14ac:dyDescent="0.55000000000000004">
      <c r="A31" s="11" t="s">
        <v>274</v>
      </c>
      <c r="B31" s="8">
        <v>1940</v>
      </c>
      <c r="C31" s="8">
        <v>1809</v>
      </c>
      <c r="D31" s="8">
        <v>1742</v>
      </c>
      <c r="E31" s="8">
        <v>2059</v>
      </c>
      <c r="F31" s="8">
        <v>1975</v>
      </c>
      <c r="G31" s="8">
        <v>2315</v>
      </c>
      <c r="H31" s="8">
        <v>2769</v>
      </c>
      <c r="I31" s="8">
        <v>3265</v>
      </c>
      <c r="J31" s="8">
        <v>2974</v>
      </c>
      <c r="K31" s="8">
        <v>3068</v>
      </c>
    </row>
    <row r="32" spans="1:11" x14ac:dyDescent="0.55000000000000004">
      <c r="A32" s="11" t="s">
        <v>275</v>
      </c>
      <c r="B32" s="8">
        <v>567</v>
      </c>
      <c r="C32" s="8">
        <v>568</v>
      </c>
      <c r="D32" s="8">
        <v>440</v>
      </c>
      <c r="E32" s="8">
        <v>494</v>
      </c>
      <c r="F32" s="8">
        <v>608</v>
      </c>
      <c r="G32" s="8">
        <v>603</v>
      </c>
      <c r="H32" s="8">
        <v>520</v>
      </c>
      <c r="I32" s="8">
        <v>449</v>
      </c>
      <c r="J32" s="8">
        <v>521</v>
      </c>
      <c r="K32" s="8">
        <v>610</v>
      </c>
    </row>
    <row r="33" spans="1:11" x14ac:dyDescent="0.55000000000000004">
      <c r="A33" s="3" t="s">
        <v>251</v>
      </c>
      <c r="B33" s="8">
        <v>6749</v>
      </c>
      <c r="C33" s="8">
        <v>6646</v>
      </c>
      <c r="D33" s="8">
        <v>6792</v>
      </c>
      <c r="E33" s="8">
        <v>7637</v>
      </c>
      <c r="F33" s="8">
        <v>8505</v>
      </c>
      <c r="G33" s="8">
        <v>10509</v>
      </c>
      <c r="H33" s="8">
        <v>11269</v>
      </c>
      <c r="I33" s="8">
        <v>12453</v>
      </c>
      <c r="J33" s="8">
        <v>12231</v>
      </c>
      <c r="K33" s="8">
        <v>14585</v>
      </c>
    </row>
    <row r="34" spans="1:11" x14ac:dyDescent="0.55000000000000004">
      <c r="A34" s="11" t="s">
        <v>276</v>
      </c>
      <c r="B34" s="8">
        <v>6749</v>
      </c>
      <c r="C34" s="8">
        <v>6646</v>
      </c>
      <c r="D34" s="8">
        <v>6792</v>
      </c>
      <c r="E34" s="8">
        <v>7637</v>
      </c>
      <c r="F34" s="8">
        <v>8505</v>
      </c>
      <c r="G34" s="8">
        <v>10509</v>
      </c>
      <c r="H34" s="8">
        <v>11269</v>
      </c>
      <c r="I34" s="8">
        <v>12453</v>
      </c>
      <c r="J34" s="8">
        <v>12231</v>
      </c>
      <c r="K34" s="8">
        <v>14585</v>
      </c>
    </row>
    <row r="35" spans="1:11" x14ac:dyDescent="0.55000000000000004">
      <c r="A35" s="3" t="s">
        <v>252</v>
      </c>
      <c r="B35" s="8">
        <v>2578</v>
      </c>
      <c r="C35" s="8">
        <v>2364</v>
      </c>
      <c r="D35" s="8">
        <v>2284</v>
      </c>
      <c r="E35" s="8">
        <v>2235</v>
      </c>
      <c r="F35" s="8">
        <v>2104</v>
      </c>
      <c r="G35" s="8">
        <v>2221</v>
      </c>
      <c r="H35" s="8">
        <v>2145</v>
      </c>
      <c r="I35" s="8">
        <v>2062</v>
      </c>
      <c r="J35" s="8">
        <v>1879</v>
      </c>
      <c r="K35" s="8">
        <v>1960</v>
      </c>
    </row>
    <row r="36" spans="1:11" x14ac:dyDescent="0.55000000000000004">
      <c r="A36" s="11" t="s">
        <v>277</v>
      </c>
      <c r="B36" s="8">
        <v>2578</v>
      </c>
      <c r="C36" s="8">
        <v>2364</v>
      </c>
      <c r="D36" s="8">
        <v>2284</v>
      </c>
      <c r="E36" s="8">
        <v>2235</v>
      </c>
      <c r="F36" s="8">
        <v>2104</v>
      </c>
      <c r="G36" s="8">
        <v>2221</v>
      </c>
      <c r="H36" s="8">
        <v>2145</v>
      </c>
      <c r="I36" s="8">
        <v>2062</v>
      </c>
      <c r="J36" s="8">
        <v>1879</v>
      </c>
      <c r="K36" s="8">
        <v>1960</v>
      </c>
    </row>
    <row r="37" spans="1:11" x14ac:dyDescent="0.55000000000000004">
      <c r="A37" s="3" t="s">
        <v>253</v>
      </c>
      <c r="B37" s="8">
        <v>456</v>
      </c>
      <c r="C37" s="8">
        <v>415</v>
      </c>
      <c r="D37" s="8">
        <v>373</v>
      </c>
      <c r="E37" s="8">
        <v>422</v>
      </c>
      <c r="F37" s="8">
        <v>391</v>
      </c>
      <c r="G37" s="8">
        <v>422</v>
      </c>
      <c r="H37" s="8">
        <v>421</v>
      </c>
      <c r="I37" s="8">
        <v>443</v>
      </c>
      <c r="J37" s="8">
        <v>437</v>
      </c>
      <c r="K37" s="8">
        <v>417</v>
      </c>
    </row>
    <row r="38" spans="1:11" x14ac:dyDescent="0.55000000000000004">
      <c r="A38" s="11" t="s">
        <v>278</v>
      </c>
      <c r="B38" s="8">
        <v>456</v>
      </c>
      <c r="C38" s="8">
        <v>415</v>
      </c>
      <c r="D38" s="8">
        <v>373</v>
      </c>
      <c r="E38" s="8">
        <v>422</v>
      </c>
      <c r="F38" s="8">
        <v>391</v>
      </c>
      <c r="G38" s="8">
        <v>422</v>
      </c>
      <c r="H38" s="8">
        <v>421</v>
      </c>
      <c r="I38" s="8">
        <v>443</v>
      </c>
      <c r="J38" s="8">
        <v>437</v>
      </c>
      <c r="K38" s="8">
        <v>417</v>
      </c>
    </row>
    <row r="39" spans="1:11" x14ac:dyDescent="0.55000000000000004">
      <c r="A39" s="3" t="s">
        <v>254</v>
      </c>
      <c r="B39" s="8">
        <v>1245</v>
      </c>
      <c r="C39" s="8">
        <v>1154</v>
      </c>
      <c r="D39" s="8">
        <v>1096</v>
      </c>
      <c r="E39" s="8">
        <v>1158</v>
      </c>
      <c r="F39" s="8">
        <v>1178</v>
      </c>
      <c r="G39" s="8">
        <v>1229</v>
      </c>
      <c r="H39" s="8">
        <v>1365</v>
      </c>
      <c r="I39" s="8">
        <v>1537</v>
      </c>
      <c r="J39" s="8">
        <v>1244</v>
      </c>
      <c r="K39" s="8">
        <v>1320</v>
      </c>
    </row>
    <row r="40" spans="1:11" x14ac:dyDescent="0.55000000000000004">
      <c r="A40" s="11" t="s">
        <v>279</v>
      </c>
      <c r="B40" s="8">
        <v>1245</v>
      </c>
      <c r="C40" s="8">
        <v>1154</v>
      </c>
      <c r="D40" s="8">
        <v>1096</v>
      </c>
      <c r="E40" s="8">
        <v>1158</v>
      </c>
      <c r="F40" s="8">
        <v>1178</v>
      </c>
      <c r="G40" s="8">
        <v>1229</v>
      </c>
      <c r="H40" s="8">
        <v>1365</v>
      </c>
      <c r="I40" s="8">
        <v>1537</v>
      </c>
      <c r="J40" s="8">
        <v>1244</v>
      </c>
      <c r="K40" s="8">
        <v>1320</v>
      </c>
    </row>
    <row r="41" spans="1:11" x14ac:dyDescent="0.55000000000000004">
      <c r="A41" s="3" t="s">
        <v>255</v>
      </c>
      <c r="B41" s="8">
        <v>208</v>
      </c>
      <c r="C41" s="8">
        <v>225</v>
      </c>
      <c r="D41" s="8">
        <v>192</v>
      </c>
      <c r="E41" s="8">
        <v>237</v>
      </c>
      <c r="F41" s="8">
        <v>223</v>
      </c>
      <c r="G41" s="8">
        <v>475</v>
      </c>
      <c r="H41" s="8">
        <v>403</v>
      </c>
      <c r="I41" s="8">
        <v>327</v>
      </c>
      <c r="J41" s="8">
        <v>255</v>
      </c>
      <c r="K41" s="8">
        <v>233</v>
      </c>
    </row>
    <row r="42" spans="1:11" x14ac:dyDescent="0.55000000000000004">
      <c r="A42" s="11" t="s">
        <v>280</v>
      </c>
      <c r="B42" s="8">
        <v>208</v>
      </c>
      <c r="C42" s="8">
        <v>225</v>
      </c>
      <c r="D42" s="8">
        <v>192</v>
      </c>
      <c r="E42" s="8">
        <v>237</v>
      </c>
      <c r="F42" s="8">
        <v>223</v>
      </c>
      <c r="G42" s="8">
        <v>475</v>
      </c>
      <c r="H42" s="8">
        <v>403</v>
      </c>
      <c r="I42" s="8">
        <v>327</v>
      </c>
      <c r="J42" s="8">
        <v>255</v>
      </c>
      <c r="K42" s="8">
        <v>233</v>
      </c>
    </row>
    <row r="43" spans="1:11" x14ac:dyDescent="0.55000000000000004">
      <c r="A43" s="3" t="s">
        <v>256</v>
      </c>
      <c r="B43" s="8">
        <v>100</v>
      </c>
      <c r="C43" s="8">
        <v>97</v>
      </c>
      <c r="D43" s="8">
        <v>102</v>
      </c>
      <c r="E43" s="8">
        <v>114</v>
      </c>
      <c r="F43" s="8">
        <v>111</v>
      </c>
      <c r="G43" s="8">
        <v>141</v>
      </c>
      <c r="H43" s="8">
        <v>135</v>
      </c>
      <c r="I43" s="8">
        <v>116</v>
      </c>
      <c r="J43" s="8">
        <v>125</v>
      </c>
      <c r="K43" s="8">
        <v>111</v>
      </c>
    </row>
    <row r="44" spans="1:11" x14ac:dyDescent="0.55000000000000004">
      <c r="A44" s="11" t="s">
        <v>281</v>
      </c>
      <c r="B44" s="8">
        <v>100</v>
      </c>
      <c r="C44" s="8">
        <v>97</v>
      </c>
      <c r="D44" s="8">
        <v>102</v>
      </c>
      <c r="E44" s="8">
        <v>114</v>
      </c>
      <c r="F44" s="8">
        <v>111</v>
      </c>
      <c r="G44" s="8">
        <v>141</v>
      </c>
      <c r="H44" s="8">
        <v>135</v>
      </c>
      <c r="I44" s="8">
        <v>116</v>
      </c>
      <c r="J44" s="8">
        <v>125</v>
      </c>
      <c r="K44" s="8">
        <v>111</v>
      </c>
    </row>
    <row r="45" spans="1:11" x14ac:dyDescent="0.55000000000000004">
      <c r="A45" s="3" t="s">
        <v>257</v>
      </c>
      <c r="B45" s="8">
        <v>233</v>
      </c>
      <c r="C45" s="8">
        <v>278</v>
      </c>
      <c r="D45" s="8">
        <v>203</v>
      </c>
      <c r="E45" s="8">
        <v>205</v>
      </c>
      <c r="F45" s="8">
        <v>157</v>
      </c>
      <c r="G45" s="8">
        <v>212</v>
      </c>
      <c r="H45" s="8">
        <v>291</v>
      </c>
      <c r="I45" s="8">
        <v>537</v>
      </c>
      <c r="J45" s="8">
        <v>9891</v>
      </c>
      <c r="K45" s="8">
        <v>8282</v>
      </c>
    </row>
    <row r="46" spans="1:11" x14ac:dyDescent="0.55000000000000004">
      <c r="A46" s="11" t="s">
        <v>282</v>
      </c>
      <c r="B46" s="8">
        <v>233</v>
      </c>
      <c r="C46" s="8">
        <v>278</v>
      </c>
      <c r="D46" s="8">
        <v>203</v>
      </c>
      <c r="E46" s="8">
        <v>205</v>
      </c>
      <c r="F46" s="8">
        <v>157</v>
      </c>
      <c r="G46" s="8">
        <v>212</v>
      </c>
      <c r="H46" s="8">
        <v>291</v>
      </c>
      <c r="I46" s="8">
        <v>537</v>
      </c>
      <c r="J46" s="8">
        <v>9891</v>
      </c>
      <c r="K46" s="8">
        <v>8282</v>
      </c>
    </row>
    <row r="47" spans="1:11" x14ac:dyDescent="0.55000000000000004">
      <c r="A47" s="3" t="s">
        <v>258</v>
      </c>
      <c r="B47" s="8">
        <v>49</v>
      </c>
      <c r="C47" s="8">
        <v>43</v>
      </c>
      <c r="D47" s="8">
        <v>37</v>
      </c>
      <c r="E47" s="8">
        <v>64</v>
      </c>
      <c r="F47" s="8">
        <v>46</v>
      </c>
      <c r="G47" s="8">
        <v>75</v>
      </c>
      <c r="H47" s="8">
        <v>76</v>
      </c>
      <c r="I47" s="8">
        <v>64</v>
      </c>
      <c r="J47" s="8">
        <v>69</v>
      </c>
      <c r="K47" s="8">
        <v>81</v>
      </c>
    </row>
    <row r="48" spans="1:11" x14ac:dyDescent="0.55000000000000004">
      <c r="A48" s="11" t="s">
        <v>283</v>
      </c>
      <c r="B48" s="8">
        <v>49</v>
      </c>
      <c r="C48" s="8">
        <v>43</v>
      </c>
      <c r="D48" s="8">
        <v>37</v>
      </c>
      <c r="E48" s="8">
        <v>64</v>
      </c>
      <c r="F48" s="8">
        <v>46</v>
      </c>
      <c r="G48" s="8">
        <v>75</v>
      </c>
      <c r="H48" s="8">
        <v>76</v>
      </c>
      <c r="I48" s="8">
        <v>64</v>
      </c>
      <c r="J48" s="8">
        <v>69</v>
      </c>
      <c r="K48" s="8">
        <v>81</v>
      </c>
    </row>
    <row r="49" spans="1:11" x14ac:dyDescent="0.55000000000000004">
      <c r="A49" s="3" t="s">
        <v>259</v>
      </c>
      <c r="B49" s="8">
        <v>94</v>
      </c>
      <c r="C49" s="8">
        <v>79</v>
      </c>
      <c r="D49" s="8">
        <v>80</v>
      </c>
      <c r="E49" s="8">
        <v>81</v>
      </c>
      <c r="F49" s="8">
        <v>111</v>
      </c>
      <c r="G49" s="8">
        <v>85</v>
      </c>
      <c r="H49" s="8">
        <v>80</v>
      </c>
      <c r="I49" s="8">
        <v>122</v>
      </c>
      <c r="J49" s="8">
        <v>243</v>
      </c>
      <c r="K49" s="8">
        <v>102</v>
      </c>
    </row>
    <row r="50" spans="1:11" x14ac:dyDescent="0.55000000000000004">
      <c r="A50" s="11" t="s">
        <v>284</v>
      </c>
      <c r="B50" s="8">
        <v>94</v>
      </c>
      <c r="C50" s="8">
        <v>79</v>
      </c>
      <c r="D50" s="8">
        <v>80</v>
      </c>
      <c r="E50" s="8">
        <v>81</v>
      </c>
      <c r="F50" s="8">
        <v>111</v>
      </c>
      <c r="G50" s="8">
        <v>85</v>
      </c>
      <c r="H50" s="8">
        <v>80</v>
      </c>
      <c r="I50" s="8">
        <v>122</v>
      </c>
      <c r="J50" s="8">
        <v>243</v>
      </c>
      <c r="K50" s="8">
        <v>102</v>
      </c>
    </row>
    <row r="51" spans="1:11" x14ac:dyDescent="0.55000000000000004">
      <c r="A51" s="3" t="s">
        <v>260</v>
      </c>
      <c r="B51" s="8">
        <v>285</v>
      </c>
      <c r="C51" s="8">
        <v>270</v>
      </c>
      <c r="D51" s="8">
        <v>222</v>
      </c>
      <c r="E51" s="8">
        <v>171</v>
      </c>
      <c r="F51" s="8">
        <v>176</v>
      </c>
      <c r="G51" s="8">
        <v>243</v>
      </c>
      <c r="H51" s="8">
        <v>253</v>
      </c>
      <c r="I51" s="8">
        <v>224</v>
      </c>
      <c r="J51" s="8">
        <v>513</v>
      </c>
      <c r="K51" s="8">
        <v>704</v>
      </c>
    </row>
    <row r="52" spans="1:11" x14ac:dyDescent="0.55000000000000004">
      <c r="A52" s="11" t="s">
        <v>285</v>
      </c>
      <c r="B52" s="8">
        <v>285</v>
      </c>
      <c r="C52" s="8">
        <v>270</v>
      </c>
      <c r="D52" s="8">
        <v>222</v>
      </c>
      <c r="E52" s="8">
        <v>171</v>
      </c>
      <c r="F52" s="8">
        <v>176</v>
      </c>
      <c r="G52" s="8">
        <v>243</v>
      </c>
      <c r="H52" s="8">
        <v>253</v>
      </c>
      <c r="I52" s="8">
        <v>224</v>
      </c>
      <c r="J52" s="8">
        <v>513</v>
      </c>
      <c r="K52" s="8">
        <v>704</v>
      </c>
    </row>
    <row r="53" spans="1:11" x14ac:dyDescent="0.55000000000000004">
      <c r="A53" s="2" t="s">
        <v>33</v>
      </c>
      <c r="B53" s="8">
        <v>109076</v>
      </c>
      <c r="C53" s="8">
        <v>106495</v>
      </c>
      <c r="D53" s="8">
        <v>102509</v>
      </c>
      <c r="E53" s="8">
        <v>104378</v>
      </c>
      <c r="F53" s="8">
        <v>107888</v>
      </c>
      <c r="G53" s="8">
        <v>114898</v>
      </c>
      <c r="H53" s="8">
        <v>119461</v>
      </c>
      <c r="I53" s="8">
        <v>129824</v>
      </c>
      <c r="J53" s="8">
        <v>131613</v>
      </c>
      <c r="K53" s="8">
        <v>139002</v>
      </c>
    </row>
  </sheetData>
  <hyperlinks>
    <hyperlink ref="A2" location="'Cover page'!A1" display="'Cover page'!A1" xr:uid="{DD92A575-9808-4881-8787-81D55CE08D93}"/>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3FF8-32FD-4C80-919B-69839D13DFC1}">
  <dimension ref="A1:K53"/>
  <sheetViews>
    <sheetView zoomScale="85" zoomScaleNormal="85" workbookViewId="0">
      <selection activeCell="B2" sqref="B2"/>
    </sheetView>
  </sheetViews>
  <sheetFormatPr defaultRowHeight="14.4" x14ac:dyDescent="0.55000000000000004"/>
  <cols>
    <col min="1" max="1" width="80.839843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page'!$A$29</f>
        <v>Table 3.2. Claims (median compensation $) by Nature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241</v>
      </c>
      <c r="B8" s="10">
        <v>8968</v>
      </c>
      <c r="C8" s="10">
        <v>9650</v>
      </c>
      <c r="D8" s="10">
        <v>10899</v>
      </c>
      <c r="E8" s="10">
        <v>11783.5</v>
      </c>
      <c r="F8" s="10">
        <v>12106.5</v>
      </c>
      <c r="G8" s="10">
        <v>12291</v>
      </c>
      <c r="H8" s="10">
        <v>12500.5</v>
      </c>
      <c r="I8" s="10">
        <v>12386.5</v>
      </c>
      <c r="J8" s="10">
        <v>13165</v>
      </c>
      <c r="K8" s="10" t="s">
        <v>32</v>
      </c>
    </row>
    <row r="9" spans="1:11" x14ac:dyDescent="0.55000000000000004">
      <c r="A9" s="3" t="s">
        <v>243</v>
      </c>
      <c r="B9" s="10">
        <v>10834</v>
      </c>
      <c r="C9" s="10">
        <v>7701.5</v>
      </c>
      <c r="D9" s="10">
        <v>9909</v>
      </c>
      <c r="E9" s="10">
        <v>9855.5</v>
      </c>
      <c r="F9" s="10">
        <v>11238</v>
      </c>
      <c r="G9" s="10">
        <v>9225</v>
      </c>
      <c r="H9" s="10">
        <v>10658</v>
      </c>
      <c r="I9" s="10">
        <v>9693</v>
      </c>
      <c r="J9" s="10">
        <v>8812</v>
      </c>
      <c r="K9" s="10" t="s">
        <v>32</v>
      </c>
    </row>
    <row r="10" spans="1:11" x14ac:dyDescent="0.55000000000000004">
      <c r="A10" s="11" t="s">
        <v>261</v>
      </c>
      <c r="B10" s="10">
        <v>10834</v>
      </c>
      <c r="C10" s="10">
        <v>7701.5</v>
      </c>
      <c r="D10" s="10">
        <v>9909</v>
      </c>
      <c r="E10" s="10">
        <v>9855.5</v>
      </c>
      <c r="F10" s="10">
        <v>11238</v>
      </c>
      <c r="G10" s="10">
        <v>9225</v>
      </c>
      <c r="H10" s="10">
        <v>10658</v>
      </c>
      <c r="I10" s="10">
        <v>9693</v>
      </c>
      <c r="J10" s="10">
        <v>8812</v>
      </c>
      <c r="K10" s="10" t="s">
        <v>32</v>
      </c>
    </row>
    <row r="11" spans="1:11" x14ac:dyDescent="0.55000000000000004">
      <c r="A11" s="3" t="s">
        <v>244</v>
      </c>
      <c r="B11" s="10">
        <v>13054.5</v>
      </c>
      <c r="C11" s="10">
        <v>14226</v>
      </c>
      <c r="D11" s="10">
        <v>15995.5</v>
      </c>
      <c r="E11" s="10">
        <v>16756</v>
      </c>
      <c r="F11" s="10">
        <v>17322</v>
      </c>
      <c r="G11" s="10">
        <v>18392</v>
      </c>
      <c r="H11" s="10">
        <v>18688</v>
      </c>
      <c r="I11" s="10">
        <v>18432</v>
      </c>
      <c r="J11" s="10">
        <v>19198.5</v>
      </c>
      <c r="K11" s="10" t="s">
        <v>32</v>
      </c>
    </row>
    <row r="12" spans="1:11" x14ac:dyDescent="0.55000000000000004">
      <c r="A12" s="11" t="s">
        <v>262</v>
      </c>
      <c r="B12" s="10">
        <v>13054.5</v>
      </c>
      <c r="C12" s="10">
        <v>14226</v>
      </c>
      <c r="D12" s="10">
        <v>15995.5</v>
      </c>
      <c r="E12" s="10">
        <v>16756</v>
      </c>
      <c r="F12" s="10">
        <v>17322</v>
      </c>
      <c r="G12" s="10">
        <v>18392</v>
      </c>
      <c r="H12" s="10">
        <v>18688</v>
      </c>
      <c r="I12" s="10">
        <v>18432</v>
      </c>
      <c r="J12" s="10">
        <v>19198.5</v>
      </c>
      <c r="K12" s="10" t="s">
        <v>32</v>
      </c>
    </row>
    <row r="13" spans="1:11" x14ac:dyDescent="0.55000000000000004">
      <c r="A13" s="3" t="s">
        <v>245</v>
      </c>
      <c r="B13" s="10">
        <v>6169</v>
      </c>
      <c r="C13" s="10">
        <v>6810.5</v>
      </c>
      <c r="D13" s="10">
        <v>7724</v>
      </c>
      <c r="E13" s="10">
        <v>8710</v>
      </c>
      <c r="F13" s="10">
        <v>8915.5</v>
      </c>
      <c r="G13" s="10">
        <v>8654</v>
      </c>
      <c r="H13" s="10">
        <v>7693.5</v>
      </c>
      <c r="I13" s="10">
        <v>8321</v>
      </c>
      <c r="J13" s="10">
        <v>9564.5</v>
      </c>
      <c r="K13" s="10" t="s">
        <v>32</v>
      </c>
    </row>
    <row r="14" spans="1:11" x14ac:dyDescent="0.55000000000000004">
      <c r="A14" s="11" t="s">
        <v>263</v>
      </c>
      <c r="B14" s="10">
        <v>6169</v>
      </c>
      <c r="C14" s="10">
        <v>6810.5</v>
      </c>
      <c r="D14" s="10">
        <v>7724</v>
      </c>
      <c r="E14" s="10">
        <v>8710</v>
      </c>
      <c r="F14" s="10">
        <v>8915.5</v>
      </c>
      <c r="G14" s="10">
        <v>8654</v>
      </c>
      <c r="H14" s="10">
        <v>7693.5</v>
      </c>
      <c r="I14" s="10">
        <v>8321</v>
      </c>
      <c r="J14" s="10">
        <v>9564.5</v>
      </c>
      <c r="K14" s="10" t="s">
        <v>32</v>
      </c>
    </row>
    <row r="15" spans="1:11" x14ac:dyDescent="0.55000000000000004">
      <c r="A15" s="3" t="s">
        <v>246</v>
      </c>
      <c r="B15" s="10">
        <v>2573</v>
      </c>
      <c r="C15" s="10">
        <v>2578.5</v>
      </c>
      <c r="D15" s="10">
        <v>3353</v>
      </c>
      <c r="E15" s="10">
        <v>3369</v>
      </c>
      <c r="F15" s="10">
        <v>3439</v>
      </c>
      <c r="G15" s="10">
        <v>3359</v>
      </c>
      <c r="H15" s="10">
        <v>3434</v>
      </c>
      <c r="I15" s="10">
        <v>3270</v>
      </c>
      <c r="J15" s="10">
        <v>3664</v>
      </c>
      <c r="K15" s="10" t="s">
        <v>32</v>
      </c>
    </row>
    <row r="16" spans="1:11" x14ac:dyDescent="0.55000000000000004">
      <c r="A16" s="11" t="s">
        <v>264</v>
      </c>
      <c r="B16" s="10">
        <v>2573</v>
      </c>
      <c r="C16" s="10">
        <v>2578.5</v>
      </c>
      <c r="D16" s="10">
        <v>3353</v>
      </c>
      <c r="E16" s="10">
        <v>3369</v>
      </c>
      <c r="F16" s="10">
        <v>3439</v>
      </c>
      <c r="G16" s="10">
        <v>3359</v>
      </c>
      <c r="H16" s="10">
        <v>3434</v>
      </c>
      <c r="I16" s="10">
        <v>3270</v>
      </c>
      <c r="J16" s="10">
        <v>3664</v>
      </c>
      <c r="K16" s="10" t="s">
        <v>32</v>
      </c>
    </row>
    <row r="17" spans="1:11" x14ac:dyDescent="0.55000000000000004">
      <c r="A17" s="3" t="s">
        <v>247</v>
      </c>
      <c r="B17" s="10">
        <v>17428</v>
      </c>
      <c r="C17" s="10">
        <v>37720</v>
      </c>
      <c r="D17" s="10">
        <v>29809.5</v>
      </c>
      <c r="E17" s="10">
        <v>23919.5</v>
      </c>
      <c r="F17" s="10">
        <v>63576</v>
      </c>
      <c r="G17" s="10">
        <v>29027</v>
      </c>
      <c r="H17" s="10">
        <v>35455</v>
      </c>
      <c r="I17" s="10">
        <v>33649</v>
      </c>
      <c r="J17" s="10">
        <v>28594.5</v>
      </c>
      <c r="K17" s="10" t="s">
        <v>32</v>
      </c>
    </row>
    <row r="18" spans="1:11" x14ac:dyDescent="0.55000000000000004">
      <c r="A18" s="11" t="s">
        <v>265</v>
      </c>
      <c r="B18" s="10">
        <v>17428</v>
      </c>
      <c r="C18" s="10">
        <v>37720</v>
      </c>
      <c r="D18" s="10">
        <v>29809.5</v>
      </c>
      <c r="E18" s="10">
        <v>23919.5</v>
      </c>
      <c r="F18" s="10">
        <v>63576</v>
      </c>
      <c r="G18" s="10">
        <v>29027</v>
      </c>
      <c r="H18" s="10">
        <v>35455</v>
      </c>
      <c r="I18" s="10">
        <v>33649</v>
      </c>
      <c r="J18" s="10">
        <v>28594.5</v>
      </c>
      <c r="K18" s="10" t="s">
        <v>32</v>
      </c>
    </row>
    <row r="19" spans="1:11" x14ac:dyDescent="0.55000000000000004">
      <c r="A19" s="3" t="s">
        <v>248</v>
      </c>
      <c r="B19" s="10">
        <v>9640</v>
      </c>
      <c r="C19" s="10">
        <v>10377.5</v>
      </c>
      <c r="D19" s="10">
        <v>11817</v>
      </c>
      <c r="E19" s="10">
        <v>12684</v>
      </c>
      <c r="F19" s="10">
        <v>13088</v>
      </c>
      <c r="G19" s="10">
        <v>13501</v>
      </c>
      <c r="H19" s="10">
        <v>14528</v>
      </c>
      <c r="I19" s="10">
        <v>13871</v>
      </c>
      <c r="J19" s="10">
        <v>14354.5</v>
      </c>
      <c r="K19" s="10" t="s">
        <v>32</v>
      </c>
    </row>
    <row r="20" spans="1:11" x14ac:dyDescent="0.55000000000000004">
      <c r="A20" s="11" t="s">
        <v>266</v>
      </c>
      <c r="B20" s="10">
        <v>12336</v>
      </c>
      <c r="C20" s="10">
        <v>12773</v>
      </c>
      <c r="D20" s="10">
        <v>13662.5</v>
      </c>
      <c r="E20" s="10">
        <v>14145</v>
      </c>
      <c r="F20" s="10">
        <v>15092.5</v>
      </c>
      <c r="G20" s="10">
        <v>14972.5</v>
      </c>
      <c r="H20" s="10">
        <v>14819</v>
      </c>
      <c r="I20" s="10">
        <v>14364</v>
      </c>
      <c r="J20" s="10">
        <v>15593.5</v>
      </c>
      <c r="K20" s="10" t="s">
        <v>32</v>
      </c>
    </row>
    <row r="21" spans="1:11" x14ac:dyDescent="0.55000000000000004">
      <c r="A21" s="11" t="s">
        <v>267</v>
      </c>
      <c r="B21" s="10">
        <v>9161.5</v>
      </c>
      <c r="C21" s="10">
        <v>9783</v>
      </c>
      <c r="D21" s="10">
        <v>10386.5</v>
      </c>
      <c r="E21" s="10">
        <v>11658</v>
      </c>
      <c r="F21" s="10">
        <v>11949</v>
      </c>
      <c r="G21" s="10">
        <v>12111.5</v>
      </c>
      <c r="H21" s="10">
        <v>13156.5</v>
      </c>
      <c r="I21" s="10">
        <v>12796</v>
      </c>
      <c r="J21" s="10">
        <v>13365.5</v>
      </c>
      <c r="K21" s="10" t="s">
        <v>32</v>
      </c>
    </row>
    <row r="22" spans="1:11" x14ac:dyDescent="0.55000000000000004">
      <c r="A22" s="11" t="s">
        <v>268</v>
      </c>
      <c r="B22" s="10">
        <v>8850</v>
      </c>
      <c r="C22" s="10">
        <v>9566.5</v>
      </c>
      <c r="D22" s="10">
        <v>12175</v>
      </c>
      <c r="E22" s="10">
        <v>12804</v>
      </c>
      <c r="F22" s="10">
        <v>12790.5</v>
      </c>
      <c r="G22" s="10">
        <v>13704</v>
      </c>
      <c r="H22" s="10">
        <v>16594.5</v>
      </c>
      <c r="I22" s="10">
        <v>15115</v>
      </c>
      <c r="J22" s="10">
        <v>13981.5</v>
      </c>
      <c r="K22" s="10" t="s">
        <v>32</v>
      </c>
    </row>
    <row r="23" spans="1:11" x14ac:dyDescent="0.55000000000000004">
      <c r="A23" s="3" t="s">
        <v>249</v>
      </c>
      <c r="B23" s="10">
        <v>7944</v>
      </c>
      <c r="C23" s="10">
        <v>8371.5</v>
      </c>
      <c r="D23" s="10">
        <v>7944</v>
      </c>
      <c r="E23" s="10">
        <v>9191</v>
      </c>
      <c r="F23" s="10">
        <v>10232</v>
      </c>
      <c r="G23" s="10">
        <v>9985</v>
      </c>
      <c r="H23" s="10">
        <v>7422</v>
      </c>
      <c r="I23" s="10">
        <v>7690</v>
      </c>
      <c r="J23" s="10">
        <v>9067</v>
      </c>
      <c r="K23" s="10" t="s">
        <v>32</v>
      </c>
    </row>
    <row r="24" spans="1:11" x14ac:dyDescent="0.55000000000000004">
      <c r="A24" s="11" t="s">
        <v>269</v>
      </c>
      <c r="B24" s="10">
        <v>7944</v>
      </c>
      <c r="C24" s="10">
        <v>8371.5</v>
      </c>
      <c r="D24" s="10">
        <v>7944</v>
      </c>
      <c r="E24" s="10">
        <v>9191</v>
      </c>
      <c r="F24" s="10">
        <v>10232</v>
      </c>
      <c r="G24" s="10">
        <v>9985</v>
      </c>
      <c r="H24" s="10">
        <v>7422</v>
      </c>
      <c r="I24" s="10">
        <v>7690</v>
      </c>
      <c r="J24" s="10">
        <v>9067</v>
      </c>
      <c r="K24" s="10" t="s">
        <v>32</v>
      </c>
    </row>
    <row r="25" spans="1:11" x14ac:dyDescent="0.55000000000000004">
      <c r="A25" s="2" t="s">
        <v>242</v>
      </c>
      <c r="B25" s="10">
        <v>16587</v>
      </c>
      <c r="C25" s="10">
        <v>18045.5</v>
      </c>
      <c r="D25" s="10">
        <v>20518</v>
      </c>
      <c r="E25" s="10">
        <v>22118</v>
      </c>
      <c r="F25" s="10">
        <v>24993</v>
      </c>
      <c r="G25" s="10">
        <v>26479</v>
      </c>
      <c r="H25" s="10">
        <v>26808</v>
      </c>
      <c r="I25" s="10">
        <v>30226</v>
      </c>
      <c r="J25" s="10">
        <v>18043</v>
      </c>
      <c r="K25" s="10" t="s">
        <v>32</v>
      </c>
    </row>
    <row r="26" spans="1:11" x14ac:dyDescent="0.55000000000000004">
      <c r="A26" s="3" t="s">
        <v>250</v>
      </c>
      <c r="B26" s="10">
        <v>16409</v>
      </c>
      <c r="C26" s="10">
        <v>17787.5</v>
      </c>
      <c r="D26" s="10">
        <v>19881</v>
      </c>
      <c r="E26" s="10">
        <v>20470</v>
      </c>
      <c r="F26" s="10">
        <v>22613.5</v>
      </c>
      <c r="G26" s="10">
        <v>21734.5</v>
      </c>
      <c r="H26" s="10">
        <v>20137</v>
      </c>
      <c r="I26" s="10">
        <v>23950</v>
      </c>
      <c r="J26" s="10">
        <v>23457</v>
      </c>
      <c r="K26" s="10" t="s">
        <v>32</v>
      </c>
    </row>
    <row r="27" spans="1:11" x14ac:dyDescent="0.55000000000000004">
      <c r="A27" s="11" t="s">
        <v>270</v>
      </c>
      <c r="B27" s="10">
        <v>17073.5</v>
      </c>
      <c r="C27" s="10">
        <v>18875</v>
      </c>
      <c r="D27" s="10">
        <v>19901</v>
      </c>
      <c r="E27" s="10">
        <v>21523</v>
      </c>
      <c r="F27" s="10">
        <v>22621.5</v>
      </c>
      <c r="G27" s="10">
        <v>25214.5</v>
      </c>
      <c r="H27" s="10">
        <v>26790</v>
      </c>
      <c r="I27" s="10">
        <v>28276.5</v>
      </c>
      <c r="J27" s="10">
        <v>26347.5</v>
      </c>
      <c r="K27" s="10" t="s">
        <v>32</v>
      </c>
    </row>
    <row r="28" spans="1:11" x14ac:dyDescent="0.55000000000000004">
      <c r="A28" s="11" t="s">
        <v>271</v>
      </c>
      <c r="B28" s="10">
        <v>16986</v>
      </c>
      <c r="C28" s="10">
        <v>18884</v>
      </c>
      <c r="D28" s="10">
        <v>21103</v>
      </c>
      <c r="E28" s="10">
        <v>21537</v>
      </c>
      <c r="F28" s="10">
        <v>24841</v>
      </c>
      <c r="G28" s="10">
        <v>21209</v>
      </c>
      <c r="H28" s="10">
        <v>15958</v>
      </c>
      <c r="I28" s="10">
        <v>25507.5</v>
      </c>
      <c r="J28" s="10">
        <v>27689.5</v>
      </c>
      <c r="K28" s="10" t="s">
        <v>32</v>
      </c>
    </row>
    <row r="29" spans="1:11" x14ac:dyDescent="0.55000000000000004">
      <c r="A29" s="11" t="s">
        <v>272</v>
      </c>
      <c r="B29" s="10">
        <v>13580.5</v>
      </c>
      <c r="C29" s="10">
        <v>13436.5</v>
      </c>
      <c r="D29" s="10">
        <v>14083</v>
      </c>
      <c r="E29" s="10">
        <v>17134</v>
      </c>
      <c r="F29" s="10">
        <v>16092</v>
      </c>
      <c r="G29" s="10">
        <v>18979</v>
      </c>
      <c r="H29" s="10">
        <v>23344</v>
      </c>
      <c r="I29" s="10">
        <v>20670</v>
      </c>
      <c r="J29" s="10">
        <v>18991</v>
      </c>
      <c r="K29" s="10" t="s">
        <v>32</v>
      </c>
    </row>
    <row r="30" spans="1:11" x14ac:dyDescent="0.55000000000000004">
      <c r="A30" s="11" t="s">
        <v>273</v>
      </c>
      <c r="B30" s="10">
        <v>15914</v>
      </c>
      <c r="C30" s="10">
        <v>16905</v>
      </c>
      <c r="D30" s="10">
        <v>20607</v>
      </c>
      <c r="E30" s="10">
        <v>20672</v>
      </c>
      <c r="F30" s="10">
        <v>22599.5</v>
      </c>
      <c r="G30" s="10">
        <v>20523</v>
      </c>
      <c r="H30" s="10">
        <v>22906</v>
      </c>
      <c r="I30" s="10">
        <v>22272</v>
      </c>
      <c r="J30" s="10">
        <v>20414</v>
      </c>
      <c r="K30" s="10" t="s">
        <v>32</v>
      </c>
    </row>
    <row r="31" spans="1:11" x14ac:dyDescent="0.55000000000000004">
      <c r="A31" s="11" t="s">
        <v>274</v>
      </c>
      <c r="B31" s="10">
        <v>17764</v>
      </c>
      <c r="C31" s="10">
        <v>20356</v>
      </c>
      <c r="D31" s="10">
        <v>20294.5</v>
      </c>
      <c r="E31" s="10">
        <v>20151</v>
      </c>
      <c r="F31" s="10">
        <v>22146</v>
      </c>
      <c r="G31" s="10">
        <v>25715</v>
      </c>
      <c r="H31" s="10">
        <v>22777</v>
      </c>
      <c r="I31" s="10">
        <v>23941.5</v>
      </c>
      <c r="J31" s="10">
        <v>22755.5</v>
      </c>
      <c r="K31" s="10" t="s">
        <v>32</v>
      </c>
    </row>
    <row r="32" spans="1:11" x14ac:dyDescent="0.55000000000000004">
      <c r="A32" s="11" t="s">
        <v>275</v>
      </c>
      <c r="B32" s="10">
        <v>11108.5</v>
      </c>
      <c r="C32" s="10">
        <v>14040</v>
      </c>
      <c r="D32" s="10">
        <v>15033</v>
      </c>
      <c r="E32" s="10">
        <v>13472.5</v>
      </c>
      <c r="F32" s="10">
        <v>16603</v>
      </c>
      <c r="G32" s="10">
        <v>20757</v>
      </c>
      <c r="H32" s="10">
        <v>16849</v>
      </c>
      <c r="I32" s="10">
        <v>20127</v>
      </c>
      <c r="J32" s="10">
        <v>16475</v>
      </c>
      <c r="K32" s="10" t="s">
        <v>32</v>
      </c>
    </row>
    <row r="33" spans="1:11" x14ac:dyDescent="0.55000000000000004">
      <c r="A33" s="3" t="s">
        <v>251</v>
      </c>
      <c r="B33" s="10">
        <v>29334</v>
      </c>
      <c r="C33" s="10">
        <v>31825</v>
      </c>
      <c r="D33" s="10">
        <v>37099</v>
      </c>
      <c r="E33" s="10">
        <v>42109.5</v>
      </c>
      <c r="F33" s="10">
        <v>47618</v>
      </c>
      <c r="G33" s="10">
        <v>54842</v>
      </c>
      <c r="H33" s="10">
        <v>61458.5</v>
      </c>
      <c r="I33" s="10">
        <v>63985.5</v>
      </c>
      <c r="J33" s="10">
        <v>65402</v>
      </c>
      <c r="K33" s="10" t="s">
        <v>32</v>
      </c>
    </row>
    <row r="34" spans="1:11" x14ac:dyDescent="0.55000000000000004">
      <c r="A34" s="11" t="s">
        <v>276</v>
      </c>
      <c r="B34" s="10">
        <v>29334</v>
      </c>
      <c r="C34" s="10">
        <v>31825</v>
      </c>
      <c r="D34" s="10">
        <v>37099</v>
      </c>
      <c r="E34" s="10">
        <v>42109.5</v>
      </c>
      <c r="F34" s="10">
        <v>47618</v>
      </c>
      <c r="G34" s="10">
        <v>54842</v>
      </c>
      <c r="H34" s="10">
        <v>61458.5</v>
      </c>
      <c r="I34" s="10">
        <v>63985.5</v>
      </c>
      <c r="J34" s="10">
        <v>65402</v>
      </c>
      <c r="K34" s="10" t="s">
        <v>32</v>
      </c>
    </row>
    <row r="35" spans="1:11" x14ac:dyDescent="0.55000000000000004">
      <c r="A35" s="3" t="s">
        <v>252</v>
      </c>
      <c r="B35" s="10">
        <v>12442.5</v>
      </c>
      <c r="C35" s="10">
        <v>13010.5</v>
      </c>
      <c r="D35" s="10">
        <v>13960</v>
      </c>
      <c r="E35" s="10">
        <v>14803</v>
      </c>
      <c r="F35" s="10">
        <v>14870.5</v>
      </c>
      <c r="G35" s="10">
        <v>15482</v>
      </c>
      <c r="H35" s="10">
        <v>16889.5</v>
      </c>
      <c r="I35" s="10">
        <v>17493</v>
      </c>
      <c r="J35" s="10">
        <v>18061.5</v>
      </c>
      <c r="K35" s="10" t="s">
        <v>32</v>
      </c>
    </row>
    <row r="36" spans="1:11" x14ac:dyDescent="0.55000000000000004">
      <c r="A36" s="11" t="s">
        <v>277</v>
      </c>
      <c r="B36" s="10">
        <v>12442.5</v>
      </c>
      <c r="C36" s="10">
        <v>13010.5</v>
      </c>
      <c r="D36" s="10">
        <v>13960</v>
      </c>
      <c r="E36" s="10">
        <v>14803</v>
      </c>
      <c r="F36" s="10">
        <v>14870.5</v>
      </c>
      <c r="G36" s="10">
        <v>15482</v>
      </c>
      <c r="H36" s="10">
        <v>16889.5</v>
      </c>
      <c r="I36" s="10">
        <v>17493</v>
      </c>
      <c r="J36" s="10">
        <v>18061.5</v>
      </c>
      <c r="K36" s="10" t="s">
        <v>32</v>
      </c>
    </row>
    <row r="37" spans="1:11" x14ac:dyDescent="0.55000000000000004">
      <c r="A37" s="3" t="s">
        <v>253</v>
      </c>
      <c r="B37" s="10">
        <v>5011.5</v>
      </c>
      <c r="C37" s="10">
        <v>4755</v>
      </c>
      <c r="D37" s="10">
        <v>7086</v>
      </c>
      <c r="E37" s="10">
        <v>6357</v>
      </c>
      <c r="F37" s="10">
        <v>6322.5</v>
      </c>
      <c r="G37" s="10">
        <v>6554.5</v>
      </c>
      <c r="H37" s="10">
        <v>7487</v>
      </c>
      <c r="I37" s="10">
        <v>9023.5</v>
      </c>
      <c r="J37" s="10">
        <v>7310.5</v>
      </c>
      <c r="K37" s="10" t="s">
        <v>32</v>
      </c>
    </row>
    <row r="38" spans="1:11" x14ac:dyDescent="0.55000000000000004">
      <c r="A38" s="11" t="s">
        <v>278</v>
      </c>
      <c r="B38" s="10">
        <v>5011.5</v>
      </c>
      <c r="C38" s="10">
        <v>4755</v>
      </c>
      <c r="D38" s="10">
        <v>7086</v>
      </c>
      <c r="E38" s="10">
        <v>6357</v>
      </c>
      <c r="F38" s="10">
        <v>6322.5</v>
      </c>
      <c r="G38" s="10">
        <v>6554.5</v>
      </c>
      <c r="H38" s="10">
        <v>7487</v>
      </c>
      <c r="I38" s="10">
        <v>9023.5</v>
      </c>
      <c r="J38" s="10">
        <v>7310.5</v>
      </c>
      <c r="K38" s="10" t="s">
        <v>32</v>
      </c>
    </row>
    <row r="39" spans="1:11" x14ac:dyDescent="0.55000000000000004">
      <c r="A39" s="3" t="s">
        <v>254</v>
      </c>
      <c r="B39" s="10">
        <v>16122</v>
      </c>
      <c r="C39" s="10">
        <v>17036.5</v>
      </c>
      <c r="D39" s="10">
        <v>20388</v>
      </c>
      <c r="E39" s="10">
        <v>21293</v>
      </c>
      <c r="F39" s="10">
        <v>21984</v>
      </c>
      <c r="G39" s="10">
        <v>23160</v>
      </c>
      <c r="H39" s="10">
        <v>26147</v>
      </c>
      <c r="I39" s="10">
        <v>27758</v>
      </c>
      <c r="J39" s="10">
        <v>27885</v>
      </c>
      <c r="K39" s="10" t="s">
        <v>32</v>
      </c>
    </row>
    <row r="40" spans="1:11" x14ac:dyDescent="0.55000000000000004">
      <c r="A40" s="11" t="s">
        <v>279</v>
      </c>
      <c r="B40" s="10">
        <v>16122</v>
      </c>
      <c r="C40" s="10">
        <v>17036.5</v>
      </c>
      <c r="D40" s="10">
        <v>20388</v>
      </c>
      <c r="E40" s="10">
        <v>21293</v>
      </c>
      <c r="F40" s="10">
        <v>21984</v>
      </c>
      <c r="G40" s="10">
        <v>23160</v>
      </c>
      <c r="H40" s="10">
        <v>26147</v>
      </c>
      <c r="I40" s="10">
        <v>27758</v>
      </c>
      <c r="J40" s="10">
        <v>27885</v>
      </c>
      <c r="K40" s="10" t="s">
        <v>32</v>
      </c>
    </row>
    <row r="41" spans="1:11" x14ac:dyDescent="0.55000000000000004">
      <c r="A41" s="3" t="s">
        <v>255</v>
      </c>
      <c r="B41" s="10">
        <v>11059</v>
      </c>
      <c r="C41" s="10">
        <v>12855.5</v>
      </c>
      <c r="D41" s="10">
        <v>13849</v>
      </c>
      <c r="E41" s="10">
        <v>16631</v>
      </c>
      <c r="F41" s="10">
        <v>13555</v>
      </c>
      <c r="G41" s="10">
        <v>60275</v>
      </c>
      <c r="H41" s="10">
        <v>37933.5</v>
      </c>
      <c r="I41" s="10">
        <v>22797</v>
      </c>
      <c r="J41" s="10">
        <v>17645</v>
      </c>
      <c r="K41" s="10" t="s">
        <v>32</v>
      </c>
    </row>
    <row r="42" spans="1:11" x14ac:dyDescent="0.55000000000000004">
      <c r="A42" s="11" t="s">
        <v>280</v>
      </c>
      <c r="B42" s="10">
        <v>11059</v>
      </c>
      <c r="C42" s="10">
        <v>12855.5</v>
      </c>
      <c r="D42" s="10">
        <v>13849</v>
      </c>
      <c r="E42" s="10">
        <v>16631</v>
      </c>
      <c r="F42" s="10">
        <v>13555</v>
      </c>
      <c r="G42" s="10">
        <v>60275</v>
      </c>
      <c r="H42" s="10">
        <v>37933.5</v>
      </c>
      <c r="I42" s="10">
        <v>22797</v>
      </c>
      <c r="J42" s="10">
        <v>17645</v>
      </c>
      <c r="K42" s="10" t="s">
        <v>32</v>
      </c>
    </row>
    <row r="43" spans="1:11" x14ac:dyDescent="0.55000000000000004">
      <c r="A43" s="3" t="s">
        <v>256</v>
      </c>
      <c r="B43" s="10">
        <v>21268.5</v>
      </c>
      <c r="C43" s="10">
        <v>13987</v>
      </c>
      <c r="D43" s="10">
        <v>25517</v>
      </c>
      <c r="E43" s="10">
        <v>18384.5</v>
      </c>
      <c r="F43" s="10">
        <v>37805.5</v>
      </c>
      <c r="G43" s="10">
        <v>35872.5</v>
      </c>
      <c r="H43" s="10">
        <v>23184</v>
      </c>
      <c r="I43" s="10">
        <v>32484</v>
      </c>
      <c r="J43" s="10">
        <v>31358</v>
      </c>
      <c r="K43" s="10" t="s">
        <v>32</v>
      </c>
    </row>
    <row r="44" spans="1:11" x14ac:dyDescent="0.55000000000000004">
      <c r="A44" s="11" t="s">
        <v>281</v>
      </c>
      <c r="B44" s="10">
        <v>21268.5</v>
      </c>
      <c r="C44" s="10">
        <v>13987</v>
      </c>
      <c r="D44" s="10">
        <v>25517</v>
      </c>
      <c r="E44" s="10">
        <v>18384.5</v>
      </c>
      <c r="F44" s="10">
        <v>37805.5</v>
      </c>
      <c r="G44" s="10">
        <v>35872.5</v>
      </c>
      <c r="H44" s="10">
        <v>23184</v>
      </c>
      <c r="I44" s="10">
        <v>32484</v>
      </c>
      <c r="J44" s="10">
        <v>31358</v>
      </c>
      <c r="K44" s="10" t="s">
        <v>32</v>
      </c>
    </row>
    <row r="45" spans="1:11" x14ac:dyDescent="0.55000000000000004">
      <c r="A45" s="3" t="s">
        <v>257</v>
      </c>
      <c r="B45" s="10">
        <v>4151</v>
      </c>
      <c r="C45" s="10">
        <v>4325.5</v>
      </c>
      <c r="D45" s="10">
        <v>6229</v>
      </c>
      <c r="E45" s="10">
        <v>7192</v>
      </c>
      <c r="F45" s="10">
        <v>5944</v>
      </c>
      <c r="G45" s="10">
        <v>4271</v>
      </c>
      <c r="H45" s="10">
        <v>6645</v>
      </c>
      <c r="I45" s="10">
        <v>6481</v>
      </c>
      <c r="J45" s="10">
        <v>1905.5</v>
      </c>
      <c r="K45" s="10" t="s">
        <v>32</v>
      </c>
    </row>
    <row r="46" spans="1:11" x14ac:dyDescent="0.55000000000000004">
      <c r="A46" s="11" t="s">
        <v>282</v>
      </c>
      <c r="B46" s="10">
        <v>4151</v>
      </c>
      <c r="C46" s="10">
        <v>4325.5</v>
      </c>
      <c r="D46" s="10">
        <v>6229</v>
      </c>
      <c r="E46" s="10">
        <v>7192</v>
      </c>
      <c r="F46" s="10">
        <v>5944</v>
      </c>
      <c r="G46" s="10">
        <v>4271</v>
      </c>
      <c r="H46" s="10">
        <v>6645</v>
      </c>
      <c r="I46" s="10">
        <v>6481</v>
      </c>
      <c r="J46" s="10">
        <v>1905.5</v>
      </c>
      <c r="K46" s="10" t="s">
        <v>32</v>
      </c>
    </row>
    <row r="47" spans="1:11" x14ac:dyDescent="0.55000000000000004">
      <c r="A47" s="3" t="s">
        <v>258</v>
      </c>
      <c r="B47" s="10">
        <v>28585</v>
      </c>
      <c r="C47" s="10">
        <v>20070</v>
      </c>
      <c r="D47" s="10">
        <v>24384</v>
      </c>
      <c r="E47" s="10">
        <v>19058</v>
      </c>
      <c r="F47" s="10">
        <v>30792</v>
      </c>
      <c r="G47" s="10">
        <v>34532</v>
      </c>
      <c r="H47" s="10">
        <v>64336</v>
      </c>
      <c r="I47" s="10">
        <v>50505.5</v>
      </c>
      <c r="J47" s="10">
        <v>47801</v>
      </c>
      <c r="K47" s="10" t="s">
        <v>32</v>
      </c>
    </row>
    <row r="48" spans="1:11" x14ac:dyDescent="0.55000000000000004">
      <c r="A48" s="11" t="s">
        <v>283</v>
      </c>
      <c r="B48" s="10">
        <v>28585</v>
      </c>
      <c r="C48" s="10">
        <v>20070</v>
      </c>
      <c r="D48" s="10">
        <v>24384</v>
      </c>
      <c r="E48" s="10">
        <v>19058</v>
      </c>
      <c r="F48" s="10">
        <v>30792</v>
      </c>
      <c r="G48" s="10">
        <v>34532</v>
      </c>
      <c r="H48" s="10">
        <v>64336</v>
      </c>
      <c r="I48" s="10">
        <v>50505.5</v>
      </c>
      <c r="J48" s="10">
        <v>47801</v>
      </c>
      <c r="K48" s="10" t="s">
        <v>32</v>
      </c>
    </row>
    <row r="49" spans="1:11" x14ac:dyDescent="0.55000000000000004">
      <c r="A49" s="3" t="s">
        <v>259</v>
      </c>
      <c r="B49" s="10">
        <v>9591</v>
      </c>
      <c r="C49" s="10">
        <v>7967</v>
      </c>
      <c r="D49" s="10">
        <v>11154</v>
      </c>
      <c r="E49" s="10">
        <v>25307.5</v>
      </c>
      <c r="F49" s="10">
        <v>23230</v>
      </c>
      <c r="G49" s="10">
        <v>9690</v>
      </c>
      <c r="H49" s="10">
        <v>21345.5</v>
      </c>
      <c r="I49" s="10">
        <v>20404.5</v>
      </c>
      <c r="J49" s="10">
        <v>20844</v>
      </c>
      <c r="K49" s="10" t="s">
        <v>32</v>
      </c>
    </row>
    <row r="50" spans="1:11" x14ac:dyDescent="0.55000000000000004">
      <c r="A50" s="11" t="s">
        <v>284</v>
      </c>
      <c r="B50" s="10">
        <v>9591</v>
      </c>
      <c r="C50" s="10">
        <v>7967</v>
      </c>
      <c r="D50" s="10">
        <v>11154</v>
      </c>
      <c r="E50" s="10">
        <v>25307.5</v>
      </c>
      <c r="F50" s="10">
        <v>23230</v>
      </c>
      <c r="G50" s="10">
        <v>9690</v>
      </c>
      <c r="H50" s="10">
        <v>21345.5</v>
      </c>
      <c r="I50" s="10">
        <v>20404.5</v>
      </c>
      <c r="J50" s="10">
        <v>20844</v>
      </c>
      <c r="K50" s="10" t="s">
        <v>32</v>
      </c>
    </row>
    <row r="51" spans="1:11" x14ac:dyDescent="0.55000000000000004">
      <c r="A51" s="3" t="s">
        <v>260</v>
      </c>
      <c r="B51" s="10">
        <v>6916</v>
      </c>
      <c r="C51" s="10">
        <v>5708.5</v>
      </c>
      <c r="D51" s="10">
        <v>8738</v>
      </c>
      <c r="E51" s="10">
        <v>10861.5</v>
      </c>
      <c r="F51" s="10">
        <v>11875</v>
      </c>
      <c r="G51" s="10">
        <v>8326</v>
      </c>
      <c r="H51" s="10">
        <v>9778</v>
      </c>
      <c r="I51" s="10">
        <v>10208</v>
      </c>
      <c r="J51" s="10">
        <v>9947.5</v>
      </c>
      <c r="K51" s="10" t="s">
        <v>32</v>
      </c>
    </row>
    <row r="52" spans="1:11" x14ac:dyDescent="0.55000000000000004">
      <c r="A52" s="11" t="s">
        <v>285</v>
      </c>
      <c r="B52" s="10">
        <v>6916</v>
      </c>
      <c r="C52" s="10">
        <v>5708.5</v>
      </c>
      <c r="D52" s="10">
        <v>8738</v>
      </c>
      <c r="E52" s="10">
        <v>10861.5</v>
      </c>
      <c r="F52" s="10">
        <v>11875</v>
      </c>
      <c r="G52" s="10">
        <v>8326</v>
      </c>
      <c r="H52" s="10">
        <v>9778</v>
      </c>
      <c r="I52" s="10">
        <v>10208</v>
      </c>
      <c r="J52" s="10">
        <v>9947.5</v>
      </c>
      <c r="K52" s="10" t="s">
        <v>32</v>
      </c>
    </row>
    <row r="53" spans="1:11" x14ac:dyDescent="0.55000000000000004">
      <c r="A53" s="2" t="s">
        <v>33</v>
      </c>
      <c r="B53" s="10">
        <v>10737</v>
      </c>
      <c r="C53" s="10">
        <v>11541</v>
      </c>
      <c r="D53" s="10">
        <v>12968</v>
      </c>
      <c r="E53" s="10">
        <v>14026</v>
      </c>
      <c r="F53" s="10">
        <v>14700</v>
      </c>
      <c r="G53" s="10">
        <v>15201</v>
      </c>
      <c r="H53" s="10">
        <v>15645</v>
      </c>
      <c r="I53" s="10">
        <v>16117.5</v>
      </c>
      <c r="J53" s="10">
        <v>14416</v>
      </c>
      <c r="K53" s="10" t="s">
        <v>32</v>
      </c>
    </row>
  </sheetData>
  <hyperlinks>
    <hyperlink ref="A2" location="'Cover page'!A1" display="'Cover page'!A1" xr:uid="{B73CC72A-B629-4560-BA29-7C77EB30C59B}"/>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C2F0-DCC9-437C-94B7-51AACCCB9D48}">
  <dimension ref="A1:K53"/>
  <sheetViews>
    <sheetView zoomScale="85" zoomScaleNormal="85" workbookViewId="0">
      <selection activeCell="B2" sqref="B2"/>
    </sheetView>
  </sheetViews>
  <sheetFormatPr defaultRowHeight="14.4" x14ac:dyDescent="0.55000000000000004"/>
  <cols>
    <col min="1" max="1" width="80.83984375" bestFit="1" customWidth="1"/>
    <col min="2" max="2" width="7.83984375" bestFit="1" customWidth="1"/>
    <col min="3" max="10" width="7.26171875" bestFit="1" customWidth="1"/>
    <col min="11" max="11" width="8.3125" bestFit="1" customWidth="1"/>
    <col min="12" max="12" width="33.41796875" bestFit="1" customWidth="1"/>
    <col min="13" max="13" width="35.15625" bestFit="1" customWidth="1"/>
    <col min="14" max="14" width="33.41796875" bestFit="1" customWidth="1"/>
    <col min="15" max="15" width="35.15625" bestFit="1" customWidth="1"/>
    <col min="16" max="16" width="33.41796875" bestFit="1" customWidth="1"/>
    <col min="17" max="17" width="35.15625" bestFit="1" customWidth="1"/>
    <col min="18" max="18" width="33.41796875" bestFit="1" customWidth="1"/>
    <col min="19" max="19" width="35.15625" bestFit="1" customWidth="1"/>
    <col min="20" max="20" width="33.41796875" bestFit="1" customWidth="1"/>
    <col min="21" max="21" width="35.15625" bestFit="1" customWidth="1"/>
  </cols>
  <sheetData>
    <row r="1" spans="1:11" ht="17.100000000000001" thickBot="1" x14ac:dyDescent="0.7">
      <c r="A1" s="4" t="str">
        <f>'Cover page'!$A$30</f>
        <v>Table 3.3. Claims (median time lost weeks) by Nature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241</v>
      </c>
      <c r="B8" s="9">
        <v>4.7959388157894738</v>
      </c>
      <c r="C8" s="9">
        <v>4.8</v>
      </c>
      <c r="D8" s="9">
        <v>5.2</v>
      </c>
      <c r="E8" s="9">
        <v>5.4709009520040457</v>
      </c>
      <c r="F8" s="9">
        <v>5.8598630955065474</v>
      </c>
      <c r="G8" s="9">
        <v>6</v>
      </c>
      <c r="H8" s="9">
        <v>6</v>
      </c>
      <c r="I8" s="9">
        <v>6.0496370212656805</v>
      </c>
      <c r="J8" s="9">
        <v>6.4</v>
      </c>
      <c r="K8" s="9" t="s">
        <v>32</v>
      </c>
    </row>
    <row r="9" spans="1:11" x14ac:dyDescent="0.55000000000000004">
      <c r="A9" s="3" t="s">
        <v>243</v>
      </c>
      <c r="B9" s="9">
        <v>6</v>
      </c>
      <c r="C9" s="9">
        <v>4.2451508120649653</v>
      </c>
      <c r="D9" s="9">
        <v>5.4</v>
      </c>
      <c r="E9" s="9">
        <v>5.2263157894736842</v>
      </c>
      <c r="F9" s="9">
        <v>5.7549356566221723</v>
      </c>
      <c r="G9" s="9">
        <v>5</v>
      </c>
      <c r="H9" s="9">
        <v>5.2894736842105265</v>
      </c>
      <c r="I9" s="9">
        <v>5.2631578947368425</v>
      </c>
      <c r="J9" s="9">
        <v>4.742592592592592</v>
      </c>
      <c r="K9" s="9" t="s">
        <v>32</v>
      </c>
    </row>
    <row r="10" spans="1:11" x14ac:dyDescent="0.55000000000000004">
      <c r="A10" s="11" t="s">
        <v>261</v>
      </c>
      <c r="B10" s="9">
        <v>6</v>
      </c>
      <c r="C10" s="9">
        <v>4.2451508120649653</v>
      </c>
      <c r="D10" s="9">
        <v>5.4</v>
      </c>
      <c r="E10" s="9">
        <v>5.2263157894736842</v>
      </c>
      <c r="F10" s="9">
        <v>5.7549356566221723</v>
      </c>
      <c r="G10" s="9">
        <v>5</v>
      </c>
      <c r="H10" s="9">
        <v>5.2894736842105265</v>
      </c>
      <c r="I10" s="9">
        <v>5.2631578947368425</v>
      </c>
      <c r="J10" s="9">
        <v>4.742592592592592</v>
      </c>
      <c r="K10" s="9" t="s">
        <v>32</v>
      </c>
    </row>
    <row r="11" spans="1:11" x14ac:dyDescent="0.55000000000000004">
      <c r="A11" s="3" t="s">
        <v>244</v>
      </c>
      <c r="B11" s="9">
        <v>8</v>
      </c>
      <c r="C11" s="9">
        <v>7.8</v>
      </c>
      <c r="D11" s="9">
        <v>8.378573082563614</v>
      </c>
      <c r="E11" s="9">
        <v>8.6</v>
      </c>
      <c r="F11" s="9">
        <v>9</v>
      </c>
      <c r="G11" s="9">
        <v>9.4</v>
      </c>
      <c r="H11" s="9">
        <v>9.6</v>
      </c>
      <c r="I11" s="9">
        <v>9.5657894736842106</v>
      </c>
      <c r="J11" s="9">
        <v>10</v>
      </c>
      <c r="K11" s="9" t="s">
        <v>32</v>
      </c>
    </row>
    <row r="12" spans="1:11" x14ac:dyDescent="0.55000000000000004">
      <c r="A12" s="11" t="s">
        <v>262</v>
      </c>
      <c r="B12" s="9">
        <v>8</v>
      </c>
      <c r="C12" s="9">
        <v>7.8</v>
      </c>
      <c r="D12" s="9">
        <v>8.378573082563614</v>
      </c>
      <c r="E12" s="9">
        <v>8.6</v>
      </c>
      <c r="F12" s="9">
        <v>9</v>
      </c>
      <c r="G12" s="9">
        <v>9.4</v>
      </c>
      <c r="H12" s="9">
        <v>9.6</v>
      </c>
      <c r="I12" s="9">
        <v>9.5657894736842106</v>
      </c>
      <c r="J12" s="9">
        <v>10</v>
      </c>
      <c r="K12" s="9" t="s">
        <v>32</v>
      </c>
    </row>
    <row r="13" spans="1:11" x14ac:dyDescent="0.55000000000000004">
      <c r="A13" s="3" t="s">
        <v>245</v>
      </c>
      <c r="B13" s="9">
        <v>2.9473684210526314</v>
      </c>
      <c r="C13" s="9">
        <v>3</v>
      </c>
      <c r="D13" s="9">
        <v>3.2</v>
      </c>
      <c r="E13" s="9">
        <v>3.3333333333333335</v>
      </c>
      <c r="F13" s="9">
        <v>3.4000000000000004</v>
      </c>
      <c r="G13" s="9">
        <v>3.4478776034914875</v>
      </c>
      <c r="H13" s="9">
        <v>3</v>
      </c>
      <c r="I13" s="9">
        <v>3.2000314021039413</v>
      </c>
      <c r="J13" s="9">
        <v>3.8000000000000003</v>
      </c>
      <c r="K13" s="9" t="s">
        <v>32</v>
      </c>
    </row>
    <row r="14" spans="1:11" x14ac:dyDescent="0.55000000000000004">
      <c r="A14" s="11" t="s">
        <v>263</v>
      </c>
      <c r="B14" s="9">
        <v>2.9473684210526314</v>
      </c>
      <c r="C14" s="9">
        <v>3</v>
      </c>
      <c r="D14" s="9">
        <v>3.2</v>
      </c>
      <c r="E14" s="9">
        <v>3.3333333333333335</v>
      </c>
      <c r="F14" s="9">
        <v>3.4000000000000004</v>
      </c>
      <c r="G14" s="9">
        <v>3.4478776034914875</v>
      </c>
      <c r="H14" s="9">
        <v>3</v>
      </c>
      <c r="I14" s="9">
        <v>3.2000314021039413</v>
      </c>
      <c r="J14" s="9">
        <v>3.8000000000000003</v>
      </c>
      <c r="K14" s="9" t="s">
        <v>32</v>
      </c>
    </row>
    <row r="15" spans="1:11" x14ac:dyDescent="0.55000000000000004">
      <c r="A15" s="3" t="s">
        <v>246</v>
      </c>
      <c r="B15" s="9">
        <v>2.0000480830645215</v>
      </c>
      <c r="C15" s="9">
        <v>2.1429154135338346</v>
      </c>
      <c r="D15" s="9">
        <v>2.4028369611526399</v>
      </c>
      <c r="E15" s="9">
        <v>2.2152777777777777</v>
      </c>
      <c r="F15" s="9">
        <v>2.2823076923076924</v>
      </c>
      <c r="G15" s="9">
        <v>2.3947368421052633</v>
      </c>
      <c r="H15" s="9">
        <v>2.2000000000000002</v>
      </c>
      <c r="I15" s="9">
        <v>2.4</v>
      </c>
      <c r="J15" s="9">
        <v>2.468749168507038</v>
      </c>
      <c r="K15" s="9" t="s">
        <v>32</v>
      </c>
    </row>
    <row r="16" spans="1:11" x14ac:dyDescent="0.55000000000000004">
      <c r="A16" s="11" t="s">
        <v>264</v>
      </c>
      <c r="B16" s="9">
        <v>2.0000480830645215</v>
      </c>
      <c r="C16" s="9">
        <v>2.1429154135338346</v>
      </c>
      <c r="D16" s="9">
        <v>2.4028369611526399</v>
      </c>
      <c r="E16" s="9">
        <v>2.2152777777777777</v>
      </c>
      <c r="F16" s="9">
        <v>2.2823076923076924</v>
      </c>
      <c r="G16" s="9">
        <v>2.3947368421052633</v>
      </c>
      <c r="H16" s="9">
        <v>2.2000000000000002</v>
      </c>
      <c r="I16" s="9">
        <v>2.4</v>
      </c>
      <c r="J16" s="9">
        <v>2.468749168507038</v>
      </c>
      <c r="K16" s="9" t="s">
        <v>32</v>
      </c>
    </row>
    <row r="17" spans="1:11" x14ac:dyDescent="0.55000000000000004">
      <c r="A17" s="3" t="s">
        <v>247</v>
      </c>
      <c r="B17" s="9">
        <v>9.118328571428572</v>
      </c>
      <c r="C17" s="9">
        <v>13.612903225806452</v>
      </c>
      <c r="D17" s="9">
        <v>11.6</v>
      </c>
      <c r="E17" s="9">
        <v>11.789473684210527</v>
      </c>
      <c r="F17" s="9">
        <v>25.118749999999999</v>
      </c>
      <c r="G17" s="9">
        <v>9.3333333333333339</v>
      </c>
      <c r="H17" s="9">
        <v>14.202098660491838</v>
      </c>
      <c r="I17" s="9">
        <v>13.981133430698877</v>
      </c>
      <c r="J17" s="9">
        <v>11.2</v>
      </c>
      <c r="K17" s="9" t="s">
        <v>32</v>
      </c>
    </row>
    <row r="18" spans="1:11" x14ac:dyDescent="0.55000000000000004">
      <c r="A18" s="11" t="s">
        <v>265</v>
      </c>
      <c r="B18" s="9">
        <v>9.118328571428572</v>
      </c>
      <c r="C18" s="9">
        <v>13.612903225806452</v>
      </c>
      <c r="D18" s="9">
        <v>11.6</v>
      </c>
      <c r="E18" s="9">
        <v>11.789473684210527</v>
      </c>
      <c r="F18" s="9">
        <v>25.118749999999999</v>
      </c>
      <c r="G18" s="9">
        <v>9.3333333333333339</v>
      </c>
      <c r="H18" s="9">
        <v>14.202098660491838</v>
      </c>
      <c r="I18" s="9">
        <v>13.981133430698877</v>
      </c>
      <c r="J18" s="9">
        <v>11.2</v>
      </c>
      <c r="K18" s="9" t="s">
        <v>32</v>
      </c>
    </row>
    <row r="19" spans="1:11" x14ac:dyDescent="0.55000000000000004">
      <c r="A19" s="3" t="s">
        <v>248</v>
      </c>
      <c r="B19" s="9">
        <v>5.1184210526315788</v>
      </c>
      <c r="C19" s="9">
        <v>5.1211513157894739</v>
      </c>
      <c r="D19" s="9">
        <v>5.6312656641604013</v>
      </c>
      <c r="E19" s="9">
        <v>6</v>
      </c>
      <c r="F19" s="9">
        <v>6.3463806979391544</v>
      </c>
      <c r="G19" s="9">
        <v>6.6443940057332149</v>
      </c>
      <c r="H19" s="9">
        <v>7.0927192982456138</v>
      </c>
      <c r="I19" s="9">
        <v>7.0000601811452485</v>
      </c>
      <c r="J19" s="9">
        <v>7.2105263157894735</v>
      </c>
      <c r="K19" s="9" t="s">
        <v>32</v>
      </c>
    </row>
    <row r="20" spans="1:11" x14ac:dyDescent="0.55000000000000004">
      <c r="A20" s="11" t="s">
        <v>266</v>
      </c>
      <c r="B20" s="9">
        <v>6.325877192982456</v>
      </c>
      <c r="C20" s="9">
        <v>6.8</v>
      </c>
      <c r="D20" s="9">
        <v>7.0748822910914129</v>
      </c>
      <c r="E20" s="9">
        <v>7.012197802197802</v>
      </c>
      <c r="F20" s="9">
        <v>7.4</v>
      </c>
      <c r="G20" s="9">
        <v>7.3947368421052628</v>
      </c>
      <c r="H20" s="9">
        <v>7.5789473684210522</v>
      </c>
      <c r="I20" s="9">
        <v>7.4</v>
      </c>
      <c r="J20" s="9">
        <v>7.9545454545454541</v>
      </c>
      <c r="K20" s="9" t="s">
        <v>32</v>
      </c>
    </row>
    <row r="21" spans="1:11" x14ac:dyDescent="0.55000000000000004">
      <c r="A21" s="11" t="s">
        <v>267</v>
      </c>
      <c r="B21" s="9">
        <v>5.137533928571429</v>
      </c>
      <c r="C21" s="9">
        <v>5.1428571428571432</v>
      </c>
      <c r="D21" s="9">
        <v>5.5</v>
      </c>
      <c r="E21" s="9">
        <v>5.8748834667438201</v>
      </c>
      <c r="F21" s="9">
        <v>6.3947368421052628</v>
      </c>
      <c r="G21" s="9">
        <v>6.4109736842105258</v>
      </c>
      <c r="H21" s="9">
        <v>6.6946408738598233</v>
      </c>
      <c r="I21" s="9">
        <v>7</v>
      </c>
      <c r="J21" s="9">
        <v>7.4</v>
      </c>
      <c r="K21" s="9" t="s">
        <v>32</v>
      </c>
    </row>
    <row r="22" spans="1:11" x14ac:dyDescent="0.55000000000000004">
      <c r="A22" s="11" t="s">
        <v>268</v>
      </c>
      <c r="B22" s="9">
        <v>4.6000000000000005</v>
      </c>
      <c r="C22" s="9">
        <v>4.3999999999999995</v>
      </c>
      <c r="D22" s="9">
        <v>5</v>
      </c>
      <c r="E22" s="9">
        <v>5.086274623912475</v>
      </c>
      <c r="F22" s="9">
        <v>5.496643486281986</v>
      </c>
      <c r="G22" s="9">
        <v>6.0741315789473687</v>
      </c>
      <c r="H22" s="9">
        <v>7.2</v>
      </c>
      <c r="I22" s="9">
        <v>6.8432093493326196</v>
      </c>
      <c r="J22" s="9">
        <v>6.2622267354818373</v>
      </c>
      <c r="K22" s="9" t="s">
        <v>32</v>
      </c>
    </row>
    <row r="23" spans="1:11" x14ac:dyDescent="0.55000000000000004">
      <c r="A23" s="3" t="s">
        <v>249</v>
      </c>
      <c r="B23" s="9">
        <v>4.1052631578947372</v>
      </c>
      <c r="C23" s="9">
        <v>4.039423076923077</v>
      </c>
      <c r="D23" s="9">
        <v>3.8000000000000003</v>
      </c>
      <c r="E23" s="9">
        <v>4.3947368421052628</v>
      </c>
      <c r="F23" s="9">
        <v>4.7506666666666666</v>
      </c>
      <c r="G23" s="9">
        <v>4.9175322665340078</v>
      </c>
      <c r="H23" s="9">
        <v>4</v>
      </c>
      <c r="I23" s="9">
        <v>4.0511749461823729</v>
      </c>
      <c r="J23" s="9">
        <v>4.6126496890181636</v>
      </c>
      <c r="K23" s="9" t="s">
        <v>32</v>
      </c>
    </row>
    <row r="24" spans="1:11" x14ac:dyDescent="0.55000000000000004">
      <c r="A24" s="11" t="s">
        <v>269</v>
      </c>
      <c r="B24" s="9">
        <v>4.1052631578947372</v>
      </c>
      <c r="C24" s="9">
        <v>4.039423076923077</v>
      </c>
      <c r="D24" s="9">
        <v>3.8000000000000003</v>
      </c>
      <c r="E24" s="9">
        <v>4.3947368421052628</v>
      </c>
      <c r="F24" s="9">
        <v>4.7506666666666666</v>
      </c>
      <c r="G24" s="9">
        <v>4.9175322665340078</v>
      </c>
      <c r="H24" s="9">
        <v>4</v>
      </c>
      <c r="I24" s="9">
        <v>4.0511749461823729</v>
      </c>
      <c r="J24" s="9">
        <v>4.6126496890181636</v>
      </c>
      <c r="K24" s="9" t="s">
        <v>32</v>
      </c>
    </row>
    <row r="25" spans="1:11" x14ac:dyDescent="0.55000000000000004">
      <c r="A25" s="2" t="s">
        <v>242</v>
      </c>
      <c r="B25" s="9">
        <v>9.3947368421052637</v>
      </c>
      <c r="C25" s="9">
        <v>9.8333333333333339</v>
      </c>
      <c r="D25" s="9">
        <v>11.6</v>
      </c>
      <c r="E25" s="9">
        <v>11.8</v>
      </c>
      <c r="F25" s="9">
        <v>14</v>
      </c>
      <c r="G25" s="9">
        <v>14.4</v>
      </c>
      <c r="H25" s="9">
        <v>14.383962962962963</v>
      </c>
      <c r="I25" s="9">
        <v>17</v>
      </c>
      <c r="J25" s="9">
        <v>10.000372944226374</v>
      </c>
      <c r="K25" s="9" t="s">
        <v>32</v>
      </c>
    </row>
    <row r="26" spans="1:11" x14ac:dyDescent="0.55000000000000004">
      <c r="A26" s="3" t="s">
        <v>250</v>
      </c>
      <c r="B26" s="9">
        <v>9.6060606060606055</v>
      </c>
      <c r="C26" s="9">
        <v>10</v>
      </c>
      <c r="D26" s="9">
        <v>12</v>
      </c>
      <c r="E26" s="9">
        <v>11.4</v>
      </c>
      <c r="F26" s="9">
        <v>13.4</v>
      </c>
      <c r="G26" s="9">
        <v>13</v>
      </c>
      <c r="H26" s="9">
        <v>11.441257917687874</v>
      </c>
      <c r="I26" s="9">
        <v>14.360526315789475</v>
      </c>
      <c r="J26" s="9">
        <v>14.2</v>
      </c>
      <c r="K26" s="9" t="s">
        <v>32</v>
      </c>
    </row>
    <row r="27" spans="1:11" x14ac:dyDescent="0.55000000000000004">
      <c r="A27" s="11" t="s">
        <v>270</v>
      </c>
      <c r="B27" s="9">
        <v>9.026315789473685</v>
      </c>
      <c r="C27" s="9">
        <v>10</v>
      </c>
      <c r="D27" s="9">
        <v>11.285714285714286</v>
      </c>
      <c r="E27" s="9">
        <v>10.400821182291942</v>
      </c>
      <c r="F27" s="9">
        <v>11.602631578947367</v>
      </c>
      <c r="G27" s="9">
        <v>13</v>
      </c>
      <c r="H27" s="9">
        <v>15.394736842105264</v>
      </c>
      <c r="I27" s="9">
        <v>16.526249999999997</v>
      </c>
      <c r="J27" s="9">
        <v>15.87885493049659</v>
      </c>
      <c r="K27" s="9" t="s">
        <v>32</v>
      </c>
    </row>
    <row r="28" spans="1:11" x14ac:dyDescent="0.55000000000000004">
      <c r="A28" s="11" t="s">
        <v>271</v>
      </c>
      <c r="B28" s="9">
        <v>10</v>
      </c>
      <c r="C28" s="9">
        <v>10.605263157894736</v>
      </c>
      <c r="D28" s="9">
        <v>14</v>
      </c>
      <c r="E28" s="9">
        <v>13.6</v>
      </c>
      <c r="F28" s="9">
        <v>15.771428571428572</v>
      </c>
      <c r="G28" s="9">
        <v>13.398484848484848</v>
      </c>
      <c r="H28" s="9">
        <v>9.9464418610619258</v>
      </c>
      <c r="I28" s="9">
        <v>16.45</v>
      </c>
      <c r="J28" s="9">
        <v>17.14981818181818</v>
      </c>
      <c r="K28" s="9" t="s">
        <v>32</v>
      </c>
    </row>
    <row r="29" spans="1:11" x14ac:dyDescent="0.55000000000000004">
      <c r="A29" s="11" t="s">
        <v>272</v>
      </c>
      <c r="B29" s="9">
        <v>6.8</v>
      </c>
      <c r="C29" s="9">
        <v>6.8</v>
      </c>
      <c r="D29" s="9">
        <v>8.2631578947368425</v>
      </c>
      <c r="E29" s="9">
        <v>8.3145654834761338</v>
      </c>
      <c r="F29" s="9">
        <v>9.8062499999999986</v>
      </c>
      <c r="G29" s="9">
        <v>10.233123643453629</v>
      </c>
      <c r="H29" s="9">
        <v>11.657142857142857</v>
      </c>
      <c r="I29" s="9">
        <v>11.27</v>
      </c>
      <c r="J29" s="9">
        <v>10.420780287474333</v>
      </c>
      <c r="K29" s="9" t="s">
        <v>32</v>
      </c>
    </row>
    <row r="30" spans="1:11" x14ac:dyDescent="0.55000000000000004">
      <c r="A30" s="11" t="s">
        <v>273</v>
      </c>
      <c r="B30" s="9">
        <v>10.741338666666666</v>
      </c>
      <c r="C30" s="9">
        <v>10.4</v>
      </c>
      <c r="D30" s="9">
        <v>12.75</v>
      </c>
      <c r="E30" s="9">
        <v>11.1779326625387</v>
      </c>
      <c r="F30" s="9">
        <v>13.789473684210526</v>
      </c>
      <c r="G30" s="9">
        <v>12.8</v>
      </c>
      <c r="H30" s="9">
        <v>13.363605263157895</v>
      </c>
      <c r="I30" s="9">
        <v>13</v>
      </c>
      <c r="J30" s="9">
        <v>12.322368421052632</v>
      </c>
      <c r="K30" s="9" t="s">
        <v>32</v>
      </c>
    </row>
    <row r="31" spans="1:11" x14ac:dyDescent="0.55000000000000004">
      <c r="A31" s="11" t="s">
        <v>274</v>
      </c>
      <c r="B31" s="9">
        <v>8.5376326530612232</v>
      </c>
      <c r="C31" s="9">
        <v>9</v>
      </c>
      <c r="D31" s="9">
        <v>9.7099440445833132</v>
      </c>
      <c r="E31" s="9">
        <v>10.494432071269488</v>
      </c>
      <c r="F31" s="9">
        <v>11.6</v>
      </c>
      <c r="G31" s="9">
        <v>12.225</v>
      </c>
      <c r="H31" s="9">
        <v>11</v>
      </c>
      <c r="I31" s="9">
        <v>13.539648603459145</v>
      </c>
      <c r="J31" s="9">
        <v>13.188235294117646</v>
      </c>
      <c r="K31" s="9" t="s">
        <v>32</v>
      </c>
    </row>
    <row r="32" spans="1:11" x14ac:dyDescent="0.55000000000000004">
      <c r="A32" s="11" t="s">
        <v>275</v>
      </c>
      <c r="B32" s="9">
        <v>6.8</v>
      </c>
      <c r="C32" s="9">
        <v>6.6026315789473689</v>
      </c>
      <c r="D32" s="9">
        <v>9</v>
      </c>
      <c r="E32" s="9">
        <v>7.8</v>
      </c>
      <c r="F32" s="9">
        <v>10.694736842105263</v>
      </c>
      <c r="G32" s="9">
        <v>13.9</v>
      </c>
      <c r="H32" s="9">
        <v>11.135862844998591</v>
      </c>
      <c r="I32" s="9">
        <v>11</v>
      </c>
      <c r="J32" s="9">
        <v>9.6613947368421051</v>
      </c>
      <c r="K32" s="9" t="s">
        <v>32</v>
      </c>
    </row>
    <row r="33" spans="1:11" x14ac:dyDescent="0.55000000000000004">
      <c r="A33" s="3" t="s">
        <v>251</v>
      </c>
      <c r="B33" s="9">
        <v>16.414073719483007</v>
      </c>
      <c r="C33" s="9">
        <v>17.399999999999999</v>
      </c>
      <c r="D33" s="9">
        <v>20.2</v>
      </c>
      <c r="E33" s="9">
        <v>23</v>
      </c>
      <c r="F33" s="9">
        <v>26.96</v>
      </c>
      <c r="G33" s="9">
        <v>29.875</v>
      </c>
      <c r="H33" s="9">
        <v>33.707221038182276</v>
      </c>
      <c r="I33" s="9">
        <v>35.696969696969695</v>
      </c>
      <c r="J33" s="9">
        <v>37</v>
      </c>
      <c r="K33" s="9" t="s">
        <v>32</v>
      </c>
    </row>
    <row r="34" spans="1:11" x14ac:dyDescent="0.55000000000000004">
      <c r="A34" s="11" t="s">
        <v>276</v>
      </c>
      <c r="B34" s="9">
        <v>16.414073719483007</v>
      </c>
      <c r="C34" s="9">
        <v>17.399999999999999</v>
      </c>
      <c r="D34" s="9">
        <v>20.2</v>
      </c>
      <c r="E34" s="9">
        <v>23</v>
      </c>
      <c r="F34" s="9">
        <v>26.96</v>
      </c>
      <c r="G34" s="9">
        <v>29.875</v>
      </c>
      <c r="H34" s="9">
        <v>33.707221038182276</v>
      </c>
      <c r="I34" s="9">
        <v>35.696969696969695</v>
      </c>
      <c r="J34" s="9">
        <v>37</v>
      </c>
      <c r="K34" s="9" t="s">
        <v>32</v>
      </c>
    </row>
    <row r="35" spans="1:11" x14ac:dyDescent="0.55000000000000004">
      <c r="A35" s="3" t="s">
        <v>252</v>
      </c>
      <c r="B35" s="9">
        <v>5.6851446814291542</v>
      </c>
      <c r="C35" s="9">
        <v>5.7894736842105265</v>
      </c>
      <c r="D35" s="9">
        <v>5.6165311653116525</v>
      </c>
      <c r="E35" s="9">
        <v>6</v>
      </c>
      <c r="F35" s="9">
        <v>6.2</v>
      </c>
      <c r="G35" s="9">
        <v>6.3947368421052628</v>
      </c>
      <c r="H35" s="9">
        <v>7</v>
      </c>
      <c r="I35" s="9">
        <v>7.0003945219925772</v>
      </c>
      <c r="J35" s="9">
        <v>7.3999999999999995</v>
      </c>
      <c r="K35" s="9" t="s">
        <v>32</v>
      </c>
    </row>
    <row r="36" spans="1:11" x14ac:dyDescent="0.55000000000000004">
      <c r="A36" s="11" t="s">
        <v>277</v>
      </c>
      <c r="B36" s="9">
        <v>5.6851446814291542</v>
      </c>
      <c r="C36" s="9">
        <v>5.7894736842105265</v>
      </c>
      <c r="D36" s="9">
        <v>5.6165311653116525</v>
      </c>
      <c r="E36" s="9">
        <v>6</v>
      </c>
      <c r="F36" s="9">
        <v>6.2</v>
      </c>
      <c r="G36" s="9">
        <v>6.3947368421052628</v>
      </c>
      <c r="H36" s="9">
        <v>7</v>
      </c>
      <c r="I36" s="9">
        <v>7.0003945219925772</v>
      </c>
      <c r="J36" s="9">
        <v>7.3999999999999995</v>
      </c>
      <c r="K36" s="9" t="s">
        <v>32</v>
      </c>
    </row>
    <row r="37" spans="1:11" x14ac:dyDescent="0.55000000000000004">
      <c r="A37" s="3" t="s">
        <v>253</v>
      </c>
      <c r="B37" s="9">
        <v>2.9744999999999999</v>
      </c>
      <c r="C37" s="9">
        <v>3</v>
      </c>
      <c r="D37" s="9">
        <v>3.8</v>
      </c>
      <c r="E37" s="9">
        <v>3.161505507955936</v>
      </c>
      <c r="F37" s="9">
        <v>3.4489450774903654</v>
      </c>
      <c r="G37" s="9">
        <v>3.3455741626794255</v>
      </c>
      <c r="H37" s="9">
        <v>3.8000000000000003</v>
      </c>
      <c r="I37" s="9">
        <v>3.8842105263157891</v>
      </c>
      <c r="J37" s="9">
        <v>3.8333333333333335</v>
      </c>
      <c r="K37" s="9" t="s">
        <v>32</v>
      </c>
    </row>
    <row r="38" spans="1:11" x14ac:dyDescent="0.55000000000000004">
      <c r="A38" s="11" t="s">
        <v>278</v>
      </c>
      <c r="B38" s="9">
        <v>2.9744999999999999</v>
      </c>
      <c r="C38" s="9">
        <v>3</v>
      </c>
      <c r="D38" s="9">
        <v>3.8</v>
      </c>
      <c r="E38" s="9">
        <v>3.161505507955936</v>
      </c>
      <c r="F38" s="9">
        <v>3.4489450774903654</v>
      </c>
      <c r="G38" s="9">
        <v>3.3455741626794255</v>
      </c>
      <c r="H38" s="9">
        <v>3.8000000000000003</v>
      </c>
      <c r="I38" s="9">
        <v>3.8842105263157891</v>
      </c>
      <c r="J38" s="9">
        <v>3.8333333333333335</v>
      </c>
      <c r="K38" s="9" t="s">
        <v>32</v>
      </c>
    </row>
    <row r="39" spans="1:11" x14ac:dyDescent="0.55000000000000004">
      <c r="A39" s="3" t="s">
        <v>254</v>
      </c>
      <c r="B39" s="9">
        <v>8.8000000000000007</v>
      </c>
      <c r="C39" s="9">
        <v>9</v>
      </c>
      <c r="D39" s="9">
        <v>10</v>
      </c>
      <c r="E39" s="9">
        <v>10.6</v>
      </c>
      <c r="F39" s="9">
        <v>11</v>
      </c>
      <c r="G39" s="9">
        <v>11.176470588235293</v>
      </c>
      <c r="H39" s="9">
        <v>13.432432432432432</v>
      </c>
      <c r="I39" s="9">
        <v>14</v>
      </c>
      <c r="J39" s="9">
        <v>14.643750000000001</v>
      </c>
      <c r="K39" s="9" t="s">
        <v>32</v>
      </c>
    </row>
    <row r="40" spans="1:11" x14ac:dyDescent="0.55000000000000004">
      <c r="A40" s="11" t="s">
        <v>279</v>
      </c>
      <c r="B40" s="9">
        <v>8.8000000000000007</v>
      </c>
      <c r="C40" s="9">
        <v>9</v>
      </c>
      <c r="D40" s="9">
        <v>10</v>
      </c>
      <c r="E40" s="9">
        <v>10.6</v>
      </c>
      <c r="F40" s="9">
        <v>11</v>
      </c>
      <c r="G40" s="9">
        <v>11.176470588235293</v>
      </c>
      <c r="H40" s="9">
        <v>13.432432432432432</v>
      </c>
      <c r="I40" s="9">
        <v>14</v>
      </c>
      <c r="J40" s="9">
        <v>14.643750000000001</v>
      </c>
      <c r="K40" s="9" t="s">
        <v>32</v>
      </c>
    </row>
    <row r="41" spans="1:11" x14ac:dyDescent="0.55000000000000004">
      <c r="A41" s="3" t="s">
        <v>255</v>
      </c>
      <c r="B41" s="9">
        <v>4.6026315789473689</v>
      </c>
      <c r="C41" s="9">
        <v>5.7272727272727275</v>
      </c>
      <c r="D41" s="9">
        <v>6</v>
      </c>
      <c r="E41" s="9">
        <v>7.7894736842105265</v>
      </c>
      <c r="F41" s="9">
        <v>6.0004972320747836</v>
      </c>
      <c r="G41" s="9">
        <v>27.710455764075068</v>
      </c>
      <c r="H41" s="9">
        <v>17</v>
      </c>
      <c r="I41" s="9">
        <v>9.1999999999999993</v>
      </c>
      <c r="J41" s="9">
        <v>7.1481481481481479</v>
      </c>
      <c r="K41" s="9" t="s">
        <v>32</v>
      </c>
    </row>
    <row r="42" spans="1:11" x14ac:dyDescent="0.55000000000000004">
      <c r="A42" s="11" t="s">
        <v>280</v>
      </c>
      <c r="B42" s="9">
        <v>4.6026315789473689</v>
      </c>
      <c r="C42" s="9">
        <v>5.7272727272727275</v>
      </c>
      <c r="D42" s="9">
        <v>6</v>
      </c>
      <c r="E42" s="9">
        <v>7.7894736842105265</v>
      </c>
      <c r="F42" s="9">
        <v>6.0004972320747836</v>
      </c>
      <c r="G42" s="9">
        <v>27.710455764075068</v>
      </c>
      <c r="H42" s="9">
        <v>17</v>
      </c>
      <c r="I42" s="9">
        <v>9.1999999999999993</v>
      </c>
      <c r="J42" s="9">
        <v>7.1481481481481479</v>
      </c>
      <c r="K42" s="9" t="s">
        <v>32</v>
      </c>
    </row>
    <row r="43" spans="1:11" x14ac:dyDescent="0.55000000000000004">
      <c r="A43" s="3" t="s">
        <v>256</v>
      </c>
      <c r="B43" s="9">
        <v>8.6947368421052627</v>
      </c>
      <c r="C43" s="9">
        <v>6</v>
      </c>
      <c r="D43" s="9">
        <v>10.715263157894737</v>
      </c>
      <c r="E43" s="9">
        <v>10.406079854809438</v>
      </c>
      <c r="F43" s="9">
        <v>15.394736842105264</v>
      </c>
      <c r="G43" s="9">
        <v>11.799999999999999</v>
      </c>
      <c r="H43" s="9">
        <v>11</v>
      </c>
      <c r="I43" s="9">
        <v>15.025346325209277</v>
      </c>
      <c r="J43" s="9">
        <v>16.789473684210527</v>
      </c>
      <c r="K43" s="9" t="s">
        <v>32</v>
      </c>
    </row>
    <row r="44" spans="1:11" x14ac:dyDescent="0.55000000000000004">
      <c r="A44" s="11" t="s">
        <v>281</v>
      </c>
      <c r="B44" s="9">
        <v>8.6947368421052627</v>
      </c>
      <c r="C44" s="9">
        <v>6</v>
      </c>
      <c r="D44" s="9">
        <v>10.715263157894737</v>
      </c>
      <c r="E44" s="9">
        <v>10.406079854809438</v>
      </c>
      <c r="F44" s="9">
        <v>15.394736842105264</v>
      </c>
      <c r="G44" s="9">
        <v>11.799999999999999</v>
      </c>
      <c r="H44" s="9">
        <v>11</v>
      </c>
      <c r="I44" s="9">
        <v>15.025346325209277</v>
      </c>
      <c r="J44" s="9">
        <v>16.789473684210527</v>
      </c>
      <c r="K44" s="9" t="s">
        <v>32</v>
      </c>
    </row>
    <row r="45" spans="1:11" x14ac:dyDescent="0.55000000000000004">
      <c r="A45" s="3" t="s">
        <v>257</v>
      </c>
      <c r="B45" s="9">
        <v>3</v>
      </c>
      <c r="C45" s="9">
        <v>2.3998837209302328</v>
      </c>
      <c r="D45" s="9">
        <v>3.5466666666666669</v>
      </c>
      <c r="E45" s="9">
        <v>3.8774999999999999</v>
      </c>
      <c r="F45" s="9">
        <v>3</v>
      </c>
      <c r="G45" s="9">
        <v>2.5601416666666665</v>
      </c>
      <c r="H45" s="9">
        <v>4</v>
      </c>
      <c r="I45" s="9">
        <v>6.2105263157894735</v>
      </c>
      <c r="J45" s="9">
        <v>1.2666666666666666</v>
      </c>
      <c r="K45" s="9" t="s">
        <v>32</v>
      </c>
    </row>
    <row r="46" spans="1:11" x14ac:dyDescent="0.55000000000000004">
      <c r="A46" s="11" t="s">
        <v>282</v>
      </c>
      <c r="B46" s="9">
        <v>3</v>
      </c>
      <c r="C46" s="9">
        <v>2.3998837209302328</v>
      </c>
      <c r="D46" s="9">
        <v>3.5466666666666669</v>
      </c>
      <c r="E46" s="9">
        <v>3.8774999999999999</v>
      </c>
      <c r="F46" s="9">
        <v>3</v>
      </c>
      <c r="G46" s="9">
        <v>2.5601416666666665</v>
      </c>
      <c r="H46" s="9">
        <v>4</v>
      </c>
      <c r="I46" s="9">
        <v>6.2105263157894735</v>
      </c>
      <c r="J46" s="9">
        <v>1.2666666666666666</v>
      </c>
      <c r="K46" s="9" t="s">
        <v>32</v>
      </c>
    </row>
    <row r="47" spans="1:11" x14ac:dyDescent="0.55000000000000004">
      <c r="A47" s="3" t="s">
        <v>258</v>
      </c>
      <c r="B47" s="9">
        <v>5.25</v>
      </c>
      <c r="C47" s="9">
        <v>4.7315789473684218</v>
      </c>
      <c r="D47" s="9">
        <v>6.25</v>
      </c>
      <c r="E47" s="9">
        <v>4.6026315789473689</v>
      </c>
      <c r="F47" s="9">
        <v>9.4916666666666671</v>
      </c>
      <c r="G47" s="9">
        <v>8</v>
      </c>
      <c r="H47" s="9">
        <v>14.491666666666667</v>
      </c>
      <c r="I47" s="9">
        <v>12</v>
      </c>
      <c r="J47" s="9">
        <v>11.788157894736841</v>
      </c>
      <c r="K47" s="9" t="s">
        <v>32</v>
      </c>
    </row>
    <row r="48" spans="1:11" x14ac:dyDescent="0.55000000000000004">
      <c r="A48" s="11" t="s">
        <v>283</v>
      </c>
      <c r="B48" s="9">
        <v>5.25</v>
      </c>
      <c r="C48" s="9">
        <v>4.7315789473684218</v>
      </c>
      <c r="D48" s="9">
        <v>6.25</v>
      </c>
      <c r="E48" s="9">
        <v>4.6026315789473689</v>
      </c>
      <c r="F48" s="9">
        <v>9.4916666666666671</v>
      </c>
      <c r="G48" s="9">
        <v>8</v>
      </c>
      <c r="H48" s="9">
        <v>14.491666666666667</v>
      </c>
      <c r="I48" s="9">
        <v>12</v>
      </c>
      <c r="J48" s="9">
        <v>11.788157894736841</v>
      </c>
      <c r="K48" s="9" t="s">
        <v>32</v>
      </c>
    </row>
    <row r="49" spans="1:11" x14ac:dyDescent="0.55000000000000004">
      <c r="A49" s="3" t="s">
        <v>259</v>
      </c>
      <c r="B49" s="9">
        <v>4.9000000000000004</v>
      </c>
      <c r="C49" s="9">
        <v>4.5</v>
      </c>
      <c r="D49" s="9">
        <v>6.0513157894736844</v>
      </c>
      <c r="E49" s="9">
        <v>12.4</v>
      </c>
      <c r="F49" s="9">
        <v>10.960526315789474</v>
      </c>
      <c r="G49" s="9">
        <v>6</v>
      </c>
      <c r="H49" s="9">
        <v>7.371223684210527</v>
      </c>
      <c r="I49" s="9">
        <v>11.047770044887368</v>
      </c>
      <c r="J49" s="9">
        <v>10.75</v>
      </c>
      <c r="K49" s="9" t="s">
        <v>32</v>
      </c>
    </row>
    <row r="50" spans="1:11" x14ac:dyDescent="0.55000000000000004">
      <c r="A50" s="11" t="s">
        <v>284</v>
      </c>
      <c r="B50" s="9">
        <v>4.9000000000000004</v>
      </c>
      <c r="C50" s="9">
        <v>4.5</v>
      </c>
      <c r="D50" s="9">
        <v>6.0513157894736844</v>
      </c>
      <c r="E50" s="9">
        <v>12.4</v>
      </c>
      <c r="F50" s="9">
        <v>10.960526315789474</v>
      </c>
      <c r="G50" s="9">
        <v>6</v>
      </c>
      <c r="H50" s="9">
        <v>7.371223684210527</v>
      </c>
      <c r="I50" s="9">
        <v>11.047770044887368</v>
      </c>
      <c r="J50" s="9">
        <v>10.75</v>
      </c>
      <c r="K50" s="9" t="s">
        <v>32</v>
      </c>
    </row>
    <row r="51" spans="1:11" x14ac:dyDescent="0.55000000000000004">
      <c r="A51" s="3" t="s">
        <v>260</v>
      </c>
      <c r="B51" s="9">
        <v>4.4000000000000004</v>
      </c>
      <c r="C51" s="9">
        <v>3.727586206896552</v>
      </c>
      <c r="D51" s="9">
        <v>4.8399792400219805</v>
      </c>
      <c r="E51" s="9">
        <v>7.4</v>
      </c>
      <c r="F51" s="9">
        <v>4.284210526315789</v>
      </c>
      <c r="G51" s="9">
        <v>4.2666666666666666</v>
      </c>
      <c r="H51" s="9">
        <v>4.8599649595002914</v>
      </c>
      <c r="I51" s="9">
        <v>6.2740937223695852</v>
      </c>
      <c r="J51" s="9">
        <v>4.8</v>
      </c>
      <c r="K51" s="9" t="s">
        <v>32</v>
      </c>
    </row>
    <row r="52" spans="1:11" x14ac:dyDescent="0.55000000000000004">
      <c r="A52" s="11" t="s">
        <v>285</v>
      </c>
      <c r="B52" s="9">
        <v>4.4000000000000004</v>
      </c>
      <c r="C52" s="9">
        <v>3.727586206896552</v>
      </c>
      <c r="D52" s="9">
        <v>4.8399792400219805</v>
      </c>
      <c r="E52" s="9">
        <v>7.4</v>
      </c>
      <c r="F52" s="9">
        <v>4.284210526315789</v>
      </c>
      <c r="G52" s="9">
        <v>4.2666666666666666</v>
      </c>
      <c r="H52" s="9">
        <v>4.8599649595002914</v>
      </c>
      <c r="I52" s="9">
        <v>6.2740937223695852</v>
      </c>
      <c r="J52" s="9">
        <v>4.8</v>
      </c>
      <c r="K52" s="9" t="s">
        <v>32</v>
      </c>
    </row>
    <row r="53" spans="1:11" x14ac:dyDescent="0.55000000000000004">
      <c r="A53" s="2" t="s">
        <v>33</v>
      </c>
      <c r="B53" s="9">
        <v>5.7936105476673427</v>
      </c>
      <c r="C53" s="9">
        <v>5.8142857142857149</v>
      </c>
      <c r="D53" s="9">
        <v>6.333333333333333</v>
      </c>
      <c r="E53" s="9">
        <v>6.6266908212560391</v>
      </c>
      <c r="F53" s="9">
        <v>7.2</v>
      </c>
      <c r="G53" s="9">
        <v>7.5258032696590176</v>
      </c>
      <c r="H53" s="9">
        <v>7.7894736842105265</v>
      </c>
      <c r="I53" s="9">
        <v>8</v>
      </c>
      <c r="J53" s="9">
        <v>7.2</v>
      </c>
      <c r="K53" s="9" t="s">
        <v>32</v>
      </c>
    </row>
  </sheetData>
  <hyperlinks>
    <hyperlink ref="A2" location="'Cover page'!A1" display="'Cover page'!A1" xr:uid="{A83CA0E6-4FB0-4ECA-B1B1-022BBBEE1427}"/>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6889-760C-4811-9C4B-F4915B1AE7C6}">
  <dimension ref="A1:K18"/>
  <sheetViews>
    <sheetView zoomScale="85" zoomScaleNormal="85" workbookViewId="0">
      <selection activeCell="B2" sqref="B2"/>
    </sheetView>
  </sheetViews>
  <sheetFormatPr defaultRowHeight="14.4" x14ac:dyDescent="0.55000000000000004"/>
  <cols>
    <col min="1" max="1" width="44.68359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page'!$A$32</f>
        <v>Table 4.1. Claims (count) by Mechanism (TOOCS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286</v>
      </c>
      <c r="B8" s="8">
        <v>24397</v>
      </c>
      <c r="C8" s="8">
        <v>24326</v>
      </c>
      <c r="D8" s="8">
        <v>22969</v>
      </c>
      <c r="E8" s="8">
        <v>24390</v>
      </c>
      <c r="F8" s="8">
        <v>24781</v>
      </c>
      <c r="G8" s="8">
        <v>25859</v>
      </c>
      <c r="H8" s="8">
        <v>27422</v>
      </c>
      <c r="I8" s="8">
        <v>29802</v>
      </c>
      <c r="J8" s="8">
        <v>28898</v>
      </c>
      <c r="K8" s="8">
        <v>30284</v>
      </c>
    </row>
    <row r="9" spans="1:11" x14ac:dyDescent="0.55000000000000004">
      <c r="A9" s="2" t="s">
        <v>287</v>
      </c>
      <c r="B9" s="8">
        <v>7492</v>
      </c>
      <c r="C9" s="8">
        <v>7495</v>
      </c>
      <c r="D9" s="8">
        <v>7362</v>
      </c>
      <c r="E9" s="8">
        <v>7697</v>
      </c>
      <c r="F9" s="8">
        <v>7461</v>
      </c>
      <c r="G9" s="8">
        <v>7609</v>
      </c>
      <c r="H9" s="8">
        <v>8463</v>
      </c>
      <c r="I9" s="8">
        <v>9375</v>
      </c>
      <c r="J9" s="8">
        <v>8603</v>
      </c>
      <c r="K9" s="8">
        <v>9119</v>
      </c>
    </row>
    <row r="10" spans="1:11" x14ac:dyDescent="0.55000000000000004">
      <c r="A10" s="2" t="s">
        <v>288</v>
      </c>
      <c r="B10" s="8">
        <v>15667</v>
      </c>
      <c r="C10" s="8">
        <v>15693</v>
      </c>
      <c r="D10" s="8">
        <v>15021</v>
      </c>
      <c r="E10" s="8">
        <v>15696</v>
      </c>
      <c r="F10" s="8">
        <v>16520</v>
      </c>
      <c r="G10" s="8">
        <v>17809</v>
      </c>
      <c r="H10" s="8">
        <v>18653</v>
      </c>
      <c r="I10" s="8">
        <v>19637</v>
      </c>
      <c r="J10" s="8">
        <v>19612</v>
      </c>
      <c r="K10" s="8">
        <v>22009</v>
      </c>
    </row>
    <row r="11" spans="1:11" x14ac:dyDescent="0.55000000000000004">
      <c r="A11" s="2" t="s">
        <v>289</v>
      </c>
      <c r="B11" s="8">
        <v>122</v>
      </c>
      <c r="C11" s="8">
        <v>143</v>
      </c>
      <c r="D11" s="8">
        <v>128</v>
      </c>
      <c r="E11" s="8">
        <v>118</v>
      </c>
      <c r="F11" s="8">
        <v>137</v>
      </c>
      <c r="G11" s="8">
        <v>168</v>
      </c>
      <c r="H11" s="8">
        <v>140</v>
      </c>
      <c r="I11" s="8">
        <v>174</v>
      </c>
      <c r="J11" s="8">
        <v>132</v>
      </c>
      <c r="K11" s="8">
        <v>238</v>
      </c>
    </row>
    <row r="12" spans="1:11" x14ac:dyDescent="0.55000000000000004">
      <c r="A12" s="2" t="s">
        <v>290</v>
      </c>
      <c r="B12" s="8">
        <v>45805</v>
      </c>
      <c r="C12" s="8">
        <v>43247</v>
      </c>
      <c r="D12" s="8">
        <v>40233</v>
      </c>
      <c r="E12" s="8">
        <v>39895</v>
      </c>
      <c r="F12" s="8">
        <v>39585</v>
      </c>
      <c r="G12" s="8">
        <v>42107</v>
      </c>
      <c r="H12" s="8">
        <v>44501</v>
      </c>
      <c r="I12" s="8">
        <v>48706</v>
      </c>
      <c r="J12" s="8">
        <v>43248</v>
      </c>
      <c r="K12" s="8">
        <v>45489</v>
      </c>
    </row>
    <row r="13" spans="1:11" x14ac:dyDescent="0.55000000000000004">
      <c r="A13" s="2" t="s">
        <v>291</v>
      </c>
      <c r="B13" s="8">
        <v>1480</v>
      </c>
      <c r="C13" s="8">
        <v>1452</v>
      </c>
      <c r="D13" s="8">
        <v>1381</v>
      </c>
      <c r="E13" s="8">
        <v>1361</v>
      </c>
      <c r="F13" s="8">
        <v>1410</v>
      </c>
      <c r="G13" s="8">
        <v>1507</v>
      </c>
      <c r="H13" s="8">
        <v>1604</v>
      </c>
      <c r="I13" s="8">
        <v>1681</v>
      </c>
      <c r="J13" s="8">
        <v>1596</v>
      </c>
      <c r="K13" s="8">
        <v>1722</v>
      </c>
    </row>
    <row r="14" spans="1:11" x14ac:dyDescent="0.55000000000000004">
      <c r="A14" s="2" t="s">
        <v>292</v>
      </c>
      <c r="B14" s="8">
        <v>885</v>
      </c>
      <c r="C14" s="8">
        <v>788</v>
      </c>
      <c r="D14" s="8">
        <v>773</v>
      </c>
      <c r="E14" s="8">
        <v>770</v>
      </c>
      <c r="F14" s="8">
        <v>777</v>
      </c>
      <c r="G14" s="8">
        <v>1008</v>
      </c>
      <c r="H14" s="8">
        <v>1044</v>
      </c>
      <c r="I14" s="8">
        <v>1042</v>
      </c>
      <c r="J14" s="8">
        <v>1106</v>
      </c>
      <c r="K14" s="8">
        <v>1008</v>
      </c>
    </row>
    <row r="15" spans="1:11" x14ac:dyDescent="0.55000000000000004">
      <c r="A15" s="2" t="s">
        <v>293</v>
      </c>
      <c r="B15" s="8">
        <v>341</v>
      </c>
      <c r="C15" s="8">
        <v>380</v>
      </c>
      <c r="D15" s="8">
        <v>306</v>
      </c>
      <c r="E15" s="8">
        <v>326</v>
      </c>
      <c r="F15" s="8">
        <v>303</v>
      </c>
      <c r="G15" s="8">
        <v>404</v>
      </c>
      <c r="H15" s="8">
        <v>476</v>
      </c>
      <c r="I15" s="8">
        <v>640</v>
      </c>
      <c r="J15" s="8">
        <v>10094</v>
      </c>
      <c r="K15" s="8">
        <v>8389</v>
      </c>
    </row>
    <row r="16" spans="1:11" x14ac:dyDescent="0.55000000000000004">
      <c r="A16" s="2" t="s">
        <v>294</v>
      </c>
      <c r="B16" s="8">
        <v>6313</v>
      </c>
      <c r="C16" s="8">
        <v>6261</v>
      </c>
      <c r="D16" s="8">
        <v>6391</v>
      </c>
      <c r="E16" s="8">
        <v>7144</v>
      </c>
      <c r="F16" s="8">
        <v>8078</v>
      </c>
      <c r="G16" s="8">
        <v>10039</v>
      </c>
      <c r="H16" s="8">
        <v>10675</v>
      </c>
      <c r="I16" s="8">
        <v>11689</v>
      </c>
      <c r="J16" s="8">
        <v>11540</v>
      </c>
      <c r="K16" s="8">
        <v>13866</v>
      </c>
    </row>
    <row r="17" spans="1:11" x14ac:dyDescent="0.55000000000000004">
      <c r="A17" s="2" t="s">
        <v>295</v>
      </c>
      <c r="B17" s="8">
        <v>6572</v>
      </c>
      <c r="C17" s="8">
        <v>6706</v>
      </c>
      <c r="D17" s="8">
        <v>6660</v>
      </c>
      <c r="E17" s="8">
        <v>6866</v>
      </c>
      <c r="F17" s="8">
        <v>7796</v>
      </c>
      <c r="G17" s="8">
        <v>8374</v>
      </c>
      <c r="H17" s="8">
        <v>6466</v>
      </c>
      <c r="I17" s="8">
        <v>7069</v>
      </c>
      <c r="J17" s="8">
        <v>6768</v>
      </c>
      <c r="K17" s="8">
        <v>6833</v>
      </c>
    </row>
    <row r="18" spans="1:11" x14ac:dyDescent="0.55000000000000004">
      <c r="A18" s="2" t="s">
        <v>33</v>
      </c>
      <c r="B18" s="8">
        <v>109076</v>
      </c>
      <c r="C18" s="8">
        <v>106495</v>
      </c>
      <c r="D18" s="8">
        <v>102509</v>
      </c>
      <c r="E18" s="8">
        <v>104378</v>
      </c>
      <c r="F18" s="8">
        <v>107888</v>
      </c>
      <c r="G18" s="8">
        <v>114898</v>
      </c>
      <c r="H18" s="8">
        <v>119461</v>
      </c>
      <c r="I18" s="8">
        <v>129824</v>
      </c>
      <c r="J18" s="8">
        <v>131613</v>
      </c>
      <c r="K18" s="8">
        <v>139002</v>
      </c>
    </row>
  </sheetData>
  <hyperlinks>
    <hyperlink ref="A2" location="'Cover page'!A1" display="'Cover page'!A1" xr:uid="{FED965D2-F16C-4969-98BB-A98EF93C62D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DEFB-0974-41F1-9493-E5869AC9E4A1}">
  <dimension ref="A1:K18"/>
  <sheetViews>
    <sheetView zoomScale="85" zoomScaleNormal="85" workbookViewId="0">
      <selection activeCell="B2" sqref="B2"/>
    </sheetView>
  </sheetViews>
  <sheetFormatPr defaultRowHeight="14.4" x14ac:dyDescent="0.55000000000000004"/>
  <cols>
    <col min="1" max="1" width="44.683593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page'!$A$33</f>
        <v>Table 4.2. Claims (median compensation $) by Mechanism (TOOCS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286</v>
      </c>
      <c r="B8" s="10">
        <v>11350</v>
      </c>
      <c r="C8" s="10">
        <v>12344</v>
      </c>
      <c r="D8" s="10">
        <v>14050</v>
      </c>
      <c r="E8" s="10">
        <v>14623</v>
      </c>
      <c r="F8" s="10">
        <v>15161</v>
      </c>
      <c r="G8" s="10">
        <v>15692.5</v>
      </c>
      <c r="H8" s="10">
        <v>16118</v>
      </c>
      <c r="I8" s="10">
        <v>16065.5</v>
      </c>
      <c r="J8" s="10">
        <v>16627.5</v>
      </c>
      <c r="K8" s="10" t="s">
        <v>32</v>
      </c>
    </row>
    <row r="9" spans="1:11" x14ac:dyDescent="0.55000000000000004">
      <c r="A9" s="2" t="s">
        <v>287</v>
      </c>
      <c r="B9" s="10">
        <v>5906</v>
      </c>
      <c r="C9" s="10">
        <v>6286</v>
      </c>
      <c r="D9" s="10">
        <v>7543</v>
      </c>
      <c r="E9" s="10">
        <v>8519</v>
      </c>
      <c r="F9" s="10">
        <v>8625.5</v>
      </c>
      <c r="G9" s="10">
        <v>8425</v>
      </c>
      <c r="H9" s="10">
        <v>8223</v>
      </c>
      <c r="I9" s="10">
        <v>8596</v>
      </c>
      <c r="J9" s="10">
        <v>9566.5</v>
      </c>
      <c r="K9" s="10" t="s">
        <v>32</v>
      </c>
    </row>
    <row r="10" spans="1:11" x14ac:dyDescent="0.55000000000000004">
      <c r="A10" s="2" t="s">
        <v>288</v>
      </c>
      <c r="B10" s="10">
        <v>8227</v>
      </c>
      <c r="C10" s="10">
        <v>8849.5</v>
      </c>
      <c r="D10" s="10">
        <v>9920</v>
      </c>
      <c r="E10" s="10">
        <v>10997.5</v>
      </c>
      <c r="F10" s="10">
        <v>11014</v>
      </c>
      <c r="G10" s="10">
        <v>11214</v>
      </c>
      <c r="H10" s="10">
        <v>10992</v>
      </c>
      <c r="I10" s="10">
        <v>11185</v>
      </c>
      <c r="J10" s="10">
        <v>11961</v>
      </c>
      <c r="K10" s="10" t="s">
        <v>32</v>
      </c>
    </row>
    <row r="11" spans="1:11" x14ac:dyDescent="0.55000000000000004">
      <c r="A11" s="2" t="s">
        <v>289</v>
      </c>
      <c r="B11" s="10">
        <v>12823</v>
      </c>
      <c r="C11" s="10">
        <v>13168</v>
      </c>
      <c r="D11" s="10">
        <v>14259</v>
      </c>
      <c r="E11" s="10">
        <v>13426</v>
      </c>
      <c r="F11" s="10">
        <v>25794</v>
      </c>
      <c r="G11" s="10">
        <v>13027</v>
      </c>
      <c r="H11" s="10">
        <v>16627.5</v>
      </c>
      <c r="I11" s="10">
        <v>25297</v>
      </c>
      <c r="J11" s="10">
        <v>16965</v>
      </c>
      <c r="K11" s="10" t="s">
        <v>32</v>
      </c>
    </row>
    <row r="12" spans="1:11" x14ac:dyDescent="0.55000000000000004">
      <c r="A12" s="2" t="s">
        <v>290</v>
      </c>
      <c r="B12" s="10">
        <v>11522</v>
      </c>
      <c r="C12" s="10">
        <v>12517</v>
      </c>
      <c r="D12" s="10">
        <v>14064</v>
      </c>
      <c r="E12" s="10">
        <v>15044</v>
      </c>
      <c r="F12" s="10">
        <v>15642</v>
      </c>
      <c r="G12" s="10">
        <v>15958</v>
      </c>
      <c r="H12" s="10">
        <v>16822.5</v>
      </c>
      <c r="I12" s="10">
        <v>17314</v>
      </c>
      <c r="J12" s="10">
        <v>17785</v>
      </c>
      <c r="K12" s="10" t="s">
        <v>32</v>
      </c>
    </row>
    <row r="13" spans="1:11" x14ac:dyDescent="0.55000000000000004">
      <c r="A13" s="2" t="s">
        <v>291</v>
      </c>
      <c r="B13" s="10">
        <v>2921</v>
      </c>
      <c r="C13" s="10">
        <v>2673</v>
      </c>
      <c r="D13" s="10">
        <v>3510</v>
      </c>
      <c r="E13" s="10">
        <v>3477</v>
      </c>
      <c r="F13" s="10">
        <v>3565.5</v>
      </c>
      <c r="G13" s="10">
        <v>3567</v>
      </c>
      <c r="H13" s="10">
        <v>3553.5</v>
      </c>
      <c r="I13" s="10">
        <v>3420.5</v>
      </c>
      <c r="J13" s="10">
        <v>3763</v>
      </c>
      <c r="K13" s="10" t="s">
        <v>32</v>
      </c>
    </row>
    <row r="14" spans="1:11" x14ac:dyDescent="0.55000000000000004">
      <c r="A14" s="2" t="s">
        <v>292</v>
      </c>
      <c r="B14" s="10">
        <v>3888.5</v>
      </c>
      <c r="C14" s="10">
        <v>3731.5</v>
      </c>
      <c r="D14" s="10">
        <v>4399</v>
      </c>
      <c r="E14" s="10">
        <v>5565.5</v>
      </c>
      <c r="F14" s="10">
        <v>6257</v>
      </c>
      <c r="G14" s="10">
        <v>8714</v>
      </c>
      <c r="H14" s="10">
        <v>6585</v>
      </c>
      <c r="I14" s="10">
        <v>6128</v>
      </c>
      <c r="J14" s="10">
        <v>7282</v>
      </c>
      <c r="K14" s="10" t="s">
        <v>32</v>
      </c>
    </row>
    <row r="15" spans="1:11" x14ac:dyDescent="0.55000000000000004">
      <c r="A15" s="2" t="s">
        <v>293</v>
      </c>
      <c r="B15" s="10">
        <v>4122</v>
      </c>
      <c r="C15" s="10">
        <v>4046</v>
      </c>
      <c r="D15" s="10">
        <v>6301</v>
      </c>
      <c r="E15" s="10">
        <v>6870</v>
      </c>
      <c r="F15" s="10">
        <v>5428.5</v>
      </c>
      <c r="G15" s="10">
        <v>4797</v>
      </c>
      <c r="H15" s="10">
        <v>7121</v>
      </c>
      <c r="I15" s="10">
        <v>6921</v>
      </c>
      <c r="J15" s="10">
        <v>1928</v>
      </c>
      <c r="K15" s="10" t="s">
        <v>32</v>
      </c>
    </row>
    <row r="16" spans="1:11" x14ac:dyDescent="0.55000000000000004">
      <c r="A16" s="2" t="s">
        <v>294</v>
      </c>
      <c r="B16" s="10">
        <v>30180</v>
      </c>
      <c r="C16" s="10">
        <v>32570</v>
      </c>
      <c r="D16" s="10">
        <v>38454</v>
      </c>
      <c r="E16" s="10">
        <v>42825</v>
      </c>
      <c r="F16" s="10">
        <v>48010</v>
      </c>
      <c r="G16" s="10">
        <v>56550.5</v>
      </c>
      <c r="H16" s="10">
        <v>62413</v>
      </c>
      <c r="I16" s="10">
        <v>66629.5</v>
      </c>
      <c r="J16" s="10">
        <v>67350</v>
      </c>
      <c r="K16" s="10" t="s">
        <v>32</v>
      </c>
    </row>
    <row r="17" spans="1:11" x14ac:dyDescent="0.55000000000000004">
      <c r="A17" s="2" t="s">
        <v>295</v>
      </c>
      <c r="B17" s="10">
        <v>12460.5</v>
      </c>
      <c r="C17" s="10">
        <v>12372.5</v>
      </c>
      <c r="D17" s="10">
        <v>13225.5</v>
      </c>
      <c r="E17" s="10">
        <v>15050</v>
      </c>
      <c r="F17" s="10">
        <v>15900</v>
      </c>
      <c r="G17" s="10">
        <v>15966</v>
      </c>
      <c r="H17" s="10">
        <v>16814</v>
      </c>
      <c r="I17" s="10">
        <v>17759</v>
      </c>
      <c r="J17" s="10">
        <v>17877.5</v>
      </c>
      <c r="K17" s="10" t="s">
        <v>32</v>
      </c>
    </row>
    <row r="18" spans="1:11" x14ac:dyDescent="0.55000000000000004">
      <c r="A18" s="2" t="s">
        <v>33</v>
      </c>
      <c r="B18" s="10">
        <v>10737</v>
      </c>
      <c r="C18" s="10">
        <v>11541</v>
      </c>
      <c r="D18" s="10">
        <v>12968</v>
      </c>
      <c r="E18" s="10">
        <v>14026</v>
      </c>
      <c r="F18" s="10">
        <v>14700</v>
      </c>
      <c r="G18" s="10">
        <v>15201</v>
      </c>
      <c r="H18" s="10">
        <v>15645</v>
      </c>
      <c r="I18" s="10">
        <v>16117.5</v>
      </c>
      <c r="J18" s="10">
        <v>14416</v>
      </c>
      <c r="K18" s="10" t="s">
        <v>32</v>
      </c>
    </row>
  </sheetData>
  <hyperlinks>
    <hyperlink ref="A2" location="'Cover page'!A1" display="'Cover page'!A1" xr:uid="{0ABC35A6-F225-4C1C-A3DB-3D9D0DB8E087}"/>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2A59-948B-479E-ADC9-E068858256B9}">
  <dimension ref="A1:K18"/>
  <sheetViews>
    <sheetView zoomScale="85" zoomScaleNormal="85" workbookViewId="0">
      <selection activeCell="B2" sqref="B2"/>
    </sheetView>
  </sheetViews>
  <sheetFormatPr defaultRowHeight="14.4" x14ac:dyDescent="0.55000000000000004"/>
  <cols>
    <col min="1" max="1" width="44.68359375"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page'!$A$34</f>
        <v>Table 4.3. Claims (median time lost weeks) by Mechanism (TOOCS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286</v>
      </c>
      <c r="B8" s="9">
        <v>6.2</v>
      </c>
      <c r="C8" s="9">
        <v>6.4997875000000001</v>
      </c>
      <c r="D8" s="9">
        <v>7</v>
      </c>
      <c r="E8" s="9">
        <v>7.2</v>
      </c>
      <c r="F8" s="9">
        <v>7.8</v>
      </c>
      <c r="G8" s="9">
        <v>8.0008154246784322</v>
      </c>
      <c r="H8" s="9">
        <v>8.3328930555555552</v>
      </c>
      <c r="I8" s="9">
        <v>8.4210526315789469</v>
      </c>
      <c r="J8" s="9">
        <v>8.7999999999999989</v>
      </c>
      <c r="K8" s="9" t="s">
        <v>32</v>
      </c>
    </row>
    <row r="9" spans="1:11" x14ac:dyDescent="0.55000000000000004">
      <c r="A9" s="2" t="s">
        <v>287</v>
      </c>
      <c r="B9" s="9">
        <v>2.8000000000000003</v>
      </c>
      <c r="C9" s="9">
        <v>2.9438684210526316</v>
      </c>
      <c r="D9" s="9">
        <v>3.1999999999999997</v>
      </c>
      <c r="E9" s="9">
        <v>3.2105263157894739</v>
      </c>
      <c r="F9" s="9">
        <v>3.2857142857142856</v>
      </c>
      <c r="G9" s="9">
        <v>3.2578947368421054</v>
      </c>
      <c r="H9" s="9">
        <v>3</v>
      </c>
      <c r="I9" s="9">
        <v>3.3337631578947371</v>
      </c>
      <c r="J9" s="9">
        <v>3.7894736842105261</v>
      </c>
      <c r="K9" s="9" t="s">
        <v>32</v>
      </c>
    </row>
    <row r="10" spans="1:11" x14ac:dyDescent="0.55000000000000004">
      <c r="A10" s="2" t="s">
        <v>288</v>
      </c>
      <c r="B10" s="9">
        <v>4.2</v>
      </c>
      <c r="C10" s="9">
        <v>4.2</v>
      </c>
      <c r="D10" s="9">
        <v>4.5999999999999996</v>
      </c>
      <c r="E10" s="9">
        <v>5</v>
      </c>
      <c r="F10" s="9">
        <v>5</v>
      </c>
      <c r="G10" s="9">
        <v>5.076802915907316</v>
      </c>
      <c r="H10" s="9">
        <v>5</v>
      </c>
      <c r="I10" s="9">
        <v>5.000037855128423</v>
      </c>
      <c r="J10" s="9">
        <v>5.5709429824561401</v>
      </c>
      <c r="K10" s="9" t="s">
        <v>32</v>
      </c>
    </row>
    <row r="11" spans="1:11" x14ac:dyDescent="0.55000000000000004">
      <c r="A11" s="2" t="s">
        <v>289</v>
      </c>
      <c r="B11" s="9">
        <v>5.8</v>
      </c>
      <c r="C11" s="9">
        <v>5.4736842105263159</v>
      </c>
      <c r="D11" s="9">
        <v>4.5752741935483865</v>
      </c>
      <c r="E11" s="9">
        <v>5.0796875000000004</v>
      </c>
      <c r="F11" s="9">
        <v>8.4</v>
      </c>
      <c r="G11" s="9">
        <v>4.8</v>
      </c>
      <c r="H11" s="9">
        <v>4.9118020833333329</v>
      </c>
      <c r="I11" s="9">
        <v>9.6197368421052616</v>
      </c>
      <c r="J11" s="9">
        <v>9.4581679955088021</v>
      </c>
      <c r="K11" s="9" t="s">
        <v>32</v>
      </c>
    </row>
    <row r="12" spans="1:11" x14ac:dyDescent="0.55000000000000004">
      <c r="A12" s="2" t="s">
        <v>290</v>
      </c>
      <c r="B12" s="9">
        <v>6.2105263157894735</v>
      </c>
      <c r="C12" s="9">
        <v>6.3947368421052628</v>
      </c>
      <c r="D12" s="9">
        <v>7</v>
      </c>
      <c r="E12" s="9">
        <v>7.1990279265178341</v>
      </c>
      <c r="F12" s="9">
        <v>8</v>
      </c>
      <c r="G12" s="9">
        <v>8</v>
      </c>
      <c r="H12" s="9">
        <v>8.6</v>
      </c>
      <c r="I12" s="9">
        <v>9</v>
      </c>
      <c r="J12" s="9">
        <v>9.2312579285086862</v>
      </c>
      <c r="K12" s="9" t="s">
        <v>32</v>
      </c>
    </row>
    <row r="13" spans="1:11" x14ac:dyDescent="0.55000000000000004">
      <c r="A13" s="2" t="s">
        <v>291</v>
      </c>
      <c r="B13" s="9">
        <v>2.1975424085306203</v>
      </c>
      <c r="C13" s="9">
        <v>2.199357236842105</v>
      </c>
      <c r="D13" s="9">
        <v>2.5263157894736841</v>
      </c>
      <c r="E13" s="9">
        <v>2.2396694214876036</v>
      </c>
      <c r="F13" s="9">
        <v>2.2694965093922539</v>
      </c>
      <c r="G13" s="9">
        <v>2.4</v>
      </c>
      <c r="H13" s="9">
        <v>2.3631578947368421</v>
      </c>
      <c r="I13" s="9">
        <v>2.5789473684210527</v>
      </c>
      <c r="J13" s="9">
        <v>2.5439644394343102</v>
      </c>
      <c r="K13" s="9" t="s">
        <v>32</v>
      </c>
    </row>
    <row r="14" spans="1:11" x14ac:dyDescent="0.55000000000000004">
      <c r="A14" s="2" t="s">
        <v>292</v>
      </c>
      <c r="B14" s="9">
        <v>2.4</v>
      </c>
      <c r="C14" s="9">
        <v>2.6</v>
      </c>
      <c r="D14" s="9">
        <v>2.6</v>
      </c>
      <c r="E14" s="9">
        <v>2.858447494463614</v>
      </c>
      <c r="F14" s="9">
        <v>3.0857142857142859</v>
      </c>
      <c r="G14" s="9">
        <v>4.2</v>
      </c>
      <c r="H14" s="9">
        <v>3.3257031652274067</v>
      </c>
      <c r="I14" s="9">
        <v>3.4423201754385961</v>
      </c>
      <c r="J14" s="9">
        <v>4</v>
      </c>
      <c r="K14" s="9" t="s">
        <v>32</v>
      </c>
    </row>
    <row r="15" spans="1:11" x14ac:dyDescent="0.55000000000000004">
      <c r="A15" s="2" t="s">
        <v>293</v>
      </c>
      <c r="B15" s="9">
        <v>3</v>
      </c>
      <c r="C15" s="9">
        <v>2.2052631578947368</v>
      </c>
      <c r="D15" s="9">
        <v>3.6</v>
      </c>
      <c r="E15" s="9">
        <v>3.3707944511147927</v>
      </c>
      <c r="F15" s="9">
        <v>2.8000000000000003</v>
      </c>
      <c r="G15" s="9">
        <v>2.7894736842105261</v>
      </c>
      <c r="H15" s="9">
        <v>4</v>
      </c>
      <c r="I15" s="9">
        <v>5.5968749999999998</v>
      </c>
      <c r="J15" s="9">
        <v>1.299927124264058</v>
      </c>
      <c r="K15" s="9" t="s">
        <v>32</v>
      </c>
    </row>
    <row r="16" spans="1:11" x14ac:dyDescent="0.55000000000000004">
      <c r="A16" s="2" t="s">
        <v>294</v>
      </c>
      <c r="B16" s="9">
        <v>17.210526315789473</v>
      </c>
      <c r="C16" s="9">
        <v>18.014814814814812</v>
      </c>
      <c r="D16" s="9">
        <v>20.666666666666668</v>
      </c>
      <c r="E16" s="9">
        <v>23</v>
      </c>
      <c r="F16" s="9">
        <v>27</v>
      </c>
      <c r="G16" s="9">
        <v>30.605263157894736</v>
      </c>
      <c r="H16" s="9">
        <v>34.210526315789473</v>
      </c>
      <c r="I16" s="9">
        <v>36.69047619047619</v>
      </c>
      <c r="J16" s="9">
        <v>38.087276315789474</v>
      </c>
      <c r="K16" s="9" t="s">
        <v>32</v>
      </c>
    </row>
    <row r="17" spans="1:11" x14ac:dyDescent="0.55000000000000004">
      <c r="A17" s="2" t="s">
        <v>295</v>
      </c>
      <c r="B17" s="9">
        <v>6.5705017857142858</v>
      </c>
      <c r="C17" s="9">
        <v>6.3999999999999995</v>
      </c>
      <c r="D17" s="9">
        <v>6.8</v>
      </c>
      <c r="E17" s="9">
        <v>7.3999999999999995</v>
      </c>
      <c r="F17" s="9">
        <v>7.7068946002835998</v>
      </c>
      <c r="G17" s="9">
        <v>7.3999999999999995</v>
      </c>
      <c r="H17" s="9">
        <v>7.6</v>
      </c>
      <c r="I17" s="9">
        <v>8.5894736842105264</v>
      </c>
      <c r="J17" s="9">
        <v>8</v>
      </c>
      <c r="K17" s="9" t="s">
        <v>32</v>
      </c>
    </row>
    <row r="18" spans="1:11" x14ac:dyDescent="0.55000000000000004">
      <c r="A18" s="2" t="s">
        <v>33</v>
      </c>
      <c r="B18" s="9">
        <v>5.7936105476673427</v>
      </c>
      <c r="C18" s="9">
        <v>5.8142857142857149</v>
      </c>
      <c r="D18" s="9">
        <v>6.333333333333333</v>
      </c>
      <c r="E18" s="9">
        <v>6.6266908212560391</v>
      </c>
      <c r="F18" s="9">
        <v>7.2</v>
      </c>
      <c r="G18" s="9">
        <v>7.5258032696590176</v>
      </c>
      <c r="H18" s="9">
        <v>7.7894736842105265</v>
      </c>
      <c r="I18" s="9">
        <v>8</v>
      </c>
      <c r="J18" s="9">
        <v>7.2</v>
      </c>
      <c r="K18" s="9" t="s">
        <v>32</v>
      </c>
    </row>
  </sheetData>
  <hyperlinks>
    <hyperlink ref="A2" location="'Cover page'!A1" display="'Cover page'!A1" xr:uid="{6C3CA5EE-65F0-4B9C-97BA-0B7E046DFAEE}"/>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1953-D8E4-43A2-902F-18F269437D94}">
  <dimension ref="A1:K64"/>
  <sheetViews>
    <sheetView zoomScale="85" zoomScaleNormal="85" workbookViewId="0">
      <selection activeCell="B2" sqref="B2"/>
    </sheetView>
  </sheetViews>
  <sheetFormatPr defaultRowHeight="14.4" x14ac:dyDescent="0.55000000000000004"/>
  <cols>
    <col min="1" max="1" width="41"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page'!$A$36</f>
        <v>Table 5.1. Claims (count) by Bodily location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296</v>
      </c>
      <c r="B8" s="8">
        <v>3166</v>
      </c>
      <c r="C8" s="8">
        <v>3263</v>
      </c>
      <c r="D8" s="8">
        <v>3123</v>
      </c>
      <c r="E8" s="8">
        <v>3216</v>
      </c>
      <c r="F8" s="8">
        <v>3337</v>
      </c>
      <c r="G8" s="8">
        <v>3867</v>
      </c>
      <c r="H8" s="8">
        <v>4240</v>
      </c>
      <c r="I8" s="8">
        <v>4519</v>
      </c>
      <c r="J8" s="8">
        <v>4248</v>
      </c>
      <c r="K8" s="8">
        <v>5040</v>
      </c>
    </row>
    <row r="9" spans="1:11" x14ac:dyDescent="0.55000000000000004">
      <c r="A9" s="3" t="s">
        <v>305</v>
      </c>
      <c r="B9" s="8">
        <v>776</v>
      </c>
      <c r="C9" s="8">
        <v>894</v>
      </c>
      <c r="D9" s="8">
        <v>869</v>
      </c>
      <c r="E9" s="8">
        <v>1016</v>
      </c>
      <c r="F9" s="8">
        <v>1037</v>
      </c>
      <c r="G9" s="8">
        <v>1250</v>
      </c>
      <c r="H9" s="8">
        <v>1302</v>
      </c>
      <c r="I9" s="8">
        <v>1469</v>
      </c>
      <c r="J9" s="8">
        <v>1377</v>
      </c>
      <c r="K9" s="8">
        <v>1670</v>
      </c>
    </row>
    <row r="10" spans="1:11" x14ac:dyDescent="0.55000000000000004">
      <c r="A10" s="3" t="s">
        <v>306</v>
      </c>
      <c r="B10" s="8">
        <v>791</v>
      </c>
      <c r="C10" s="8">
        <v>785</v>
      </c>
      <c r="D10" s="8">
        <v>727</v>
      </c>
      <c r="E10" s="8">
        <v>720</v>
      </c>
      <c r="F10" s="8">
        <v>801</v>
      </c>
      <c r="G10" s="8">
        <v>811</v>
      </c>
      <c r="H10" s="8">
        <v>972</v>
      </c>
      <c r="I10" s="8">
        <v>990</v>
      </c>
      <c r="J10" s="8">
        <v>885</v>
      </c>
      <c r="K10" s="8">
        <v>1005</v>
      </c>
    </row>
    <row r="11" spans="1:11" x14ac:dyDescent="0.55000000000000004">
      <c r="A11" s="3" t="s">
        <v>307</v>
      </c>
      <c r="B11" s="8">
        <v>128</v>
      </c>
      <c r="C11" s="8">
        <v>116</v>
      </c>
      <c r="D11" s="8">
        <v>104</v>
      </c>
      <c r="E11" s="8">
        <v>107</v>
      </c>
      <c r="F11" s="8">
        <v>138</v>
      </c>
      <c r="G11" s="8">
        <v>135</v>
      </c>
      <c r="H11" s="8">
        <v>154</v>
      </c>
      <c r="I11" s="8">
        <v>145</v>
      </c>
      <c r="J11" s="8">
        <v>126</v>
      </c>
      <c r="K11" s="8">
        <v>148</v>
      </c>
    </row>
    <row r="12" spans="1:11" x14ac:dyDescent="0.55000000000000004">
      <c r="A12" s="3" t="s">
        <v>308</v>
      </c>
      <c r="B12" s="8">
        <v>144</v>
      </c>
      <c r="C12" s="8">
        <v>139</v>
      </c>
      <c r="D12" s="8">
        <v>155</v>
      </c>
      <c r="E12" s="8">
        <v>162</v>
      </c>
      <c r="F12" s="8">
        <v>152</v>
      </c>
      <c r="G12" s="8">
        <v>199</v>
      </c>
      <c r="H12" s="8">
        <v>235</v>
      </c>
      <c r="I12" s="8">
        <v>247</v>
      </c>
      <c r="J12" s="8">
        <v>180</v>
      </c>
      <c r="K12" s="8">
        <v>238</v>
      </c>
    </row>
    <row r="13" spans="1:11" x14ac:dyDescent="0.55000000000000004">
      <c r="A13" s="3" t="s">
        <v>309</v>
      </c>
      <c r="B13" s="8">
        <v>191</v>
      </c>
      <c r="C13" s="8">
        <v>211</v>
      </c>
      <c r="D13" s="8">
        <v>196</v>
      </c>
      <c r="E13" s="8">
        <v>215</v>
      </c>
      <c r="F13" s="8">
        <v>190</v>
      </c>
      <c r="G13" s="8">
        <v>229</v>
      </c>
      <c r="H13" s="8">
        <v>224</v>
      </c>
      <c r="I13" s="8">
        <v>276</v>
      </c>
      <c r="J13" s="8">
        <v>295</v>
      </c>
      <c r="K13" s="8">
        <v>313</v>
      </c>
    </row>
    <row r="14" spans="1:11" x14ac:dyDescent="0.55000000000000004">
      <c r="A14" s="3" t="s">
        <v>310</v>
      </c>
      <c r="B14" s="8">
        <v>605</v>
      </c>
      <c r="C14" s="8">
        <v>559</v>
      </c>
      <c r="D14" s="8">
        <v>572</v>
      </c>
      <c r="E14" s="8">
        <v>526</v>
      </c>
      <c r="F14" s="8">
        <v>522</v>
      </c>
      <c r="G14" s="8">
        <v>588</v>
      </c>
      <c r="H14" s="8">
        <v>621</v>
      </c>
      <c r="I14" s="8">
        <v>664</v>
      </c>
      <c r="J14" s="8">
        <v>681</v>
      </c>
      <c r="K14" s="8">
        <v>781</v>
      </c>
    </row>
    <row r="15" spans="1:11" x14ac:dyDescent="0.55000000000000004">
      <c r="A15" s="3" t="s">
        <v>311</v>
      </c>
      <c r="B15" s="8">
        <v>133</v>
      </c>
      <c r="C15" s="8">
        <v>137</v>
      </c>
      <c r="D15" s="8">
        <v>119</v>
      </c>
      <c r="E15" s="8">
        <v>151</v>
      </c>
      <c r="F15" s="8">
        <v>153</v>
      </c>
      <c r="G15" s="8">
        <v>145</v>
      </c>
      <c r="H15" s="8">
        <v>130</v>
      </c>
      <c r="I15" s="8">
        <v>118</v>
      </c>
      <c r="J15" s="8">
        <v>150</v>
      </c>
      <c r="K15" s="8">
        <v>207</v>
      </c>
    </row>
    <row r="16" spans="1:11" x14ac:dyDescent="0.55000000000000004">
      <c r="A16" s="3" t="s">
        <v>312</v>
      </c>
      <c r="B16" s="8">
        <v>398</v>
      </c>
      <c r="C16" s="8">
        <v>422</v>
      </c>
      <c r="D16" s="8">
        <v>381</v>
      </c>
      <c r="E16" s="8">
        <v>319</v>
      </c>
      <c r="F16" s="8">
        <v>344</v>
      </c>
      <c r="G16" s="8">
        <v>510</v>
      </c>
      <c r="H16" s="8">
        <v>602</v>
      </c>
      <c r="I16" s="8">
        <v>610</v>
      </c>
      <c r="J16" s="8">
        <v>554</v>
      </c>
      <c r="K16" s="8">
        <v>678</v>
      </c>
    </row>
    <row r="17" spans="1:11" x14ac:dyDescent="0.55000000000000004">
      <c r="A17" s="2" t="s">
        <v>297</v>
      </c>
      <c r="B17" s="8">
        <v>2362</v>
      </c>
      <c r="C17" s="8">
        <v>2201</v>
      </c>
      <c r="D17" s="8">
        <v>1968</v>
      </c>
      <c r="E17" s="8">
        <v>2120</v>
      </c>
      <c r="F17" s="8">
        <v>2133</v>
      </c>
      <c r="G17" s="8">
        <v>2395</v>
      </c>
      <c r="H17" s="8">
        <v>2537</v>
      </c>
      <c r="I17" s="8">
        <v>2666</v>
      </c>
      <c r="J17" s="8">
        <v>2421</v>
      </c>
      <c r="K17" s="8">
        <v>2397</v>
      </c>
    </row>
    <row r="18" spans="1:11" x14ac:dyDescent="0.55000000000000004">
      <c r="A18" s="3" t="s">
        <v>313</v>
      </c>
      <c r="B18" s="8">
        <v>2362</v>
      </c>
      <c r="C18" s="8">
        <v>2201</v>
      </c>
      <c r="D18" s="8">
        <v>1968</v>
      </c>
      <c r="E18" s="8">
        <v>2120</v>
      </c>
      <c r="F18" s="8">
        <v>2133</v>
      </c>
      <c r="G18" s="8">
        <v>2395</v>
      </c>
      <c r="H18" s="8">
        <v>2537</v>
      </c>
      <c r="I18" s="8">
        <v>2666</v>
      </c>
      <c r="J18" s="8">
        <v>2421</v>
      </c>
      <c r="K18" s="8">
        <v>2397</v>
      </c>
    </row>
    <row r="19" spans="1:11" x14ac:dyDescent="0.55000000000000004">
      <c r="A19" s="2" t="s">
        <v>298</v>
      </c>
      <c r="B19" s="8">
        <v>28272</v>
      </c>
      <c r="C19" s="8">
        <v>26598</v>
      </c>
      <c r="D19" s="8">
        <v>24692</v>
      </c>
      <c r="E19" s="8">
        <v>24266</v>
      </c>
      <c r="F19" s="8">
        <v>24367</v>
      </c>
      <c r="G19" s="8">
        <v>25450</v>
      </c>
      <c r="H19" s="8">
        <v>26356</v>
      </c>
      <c r="I19" s="8">
        <v>28106</v>
      </c>
      <c r="J19" s="8">
        <v>25903</v>
      </c>
      <c r="K19" s="8">
        <v>27019</v>
      </c>
    </row>
    <row r="20" spans="1:11" x14ac:dyDescent="0.55000000000000004">
      <c r="A20" s="3" t="s">
        <v>314</v>
      </c>
      <c r="B20" s="8">
        <v>23055</v>
      </c>
      <c r="C20" s="8">
        <v>21635</v>
      </c>
      <c r="D20" s="8">
        <v>19966</v>
      </c>
      <c r="E20" s="8">
        <v>19357</v>
      </c>
      <c r="F20" s="8">
        <v>19594</v>
      </c>
      <c r="G20" s="8">
        <v>20359</v>
      </c>
      <c r="H20" s="8">
        <v>21330</v>
      </c>
      <c r="I20" s="8">
        <v>22841</v>
      </c>
      <c r="J20" s="8">
        <v>20897</v>
      </c>
      <c r="K20" s="8">
        <v>21830</v>
      </c>
    </row>
    <row r="21" spans="1:11" x14ac:dyDescent="0.55000000000000004">
      <c r="A21" s="3" t="s">
        <v>315</v>
      </c>
      <c r="B21" s="8">
        <v>1710</v>
      </c>
      <c r="C21" s="8">
        <v>1629</v>
      </c>
      <c r="D21" s="8">
        <v>1560</v>
      </c>
      <c r="E21" s="8">
        <v>1756</v>
      </c>
      <c r="F21" s="8">
        <v>1758</v>
      </c>
      <c r="G21" s="8">
        <v>1993</v>
      </c>
      <c r="H21" s="8">
        <v>1952</v>
      </c>
      <c r="I21" s="8">
        <v>2241</v>
      </c>
      <c r="J21" s="8">
        <v>2239</v>
      </c>
      <c r="K21" s="8">
        <v>2254</v>
      </c>
    </row>
    <row r="22" spans="1:11" x14ac:dyDescent="0.55000000000000004">
      <c r="A22" s="3" t="s">
        <v>316</v>
      </c>
      <c r="B22" s="8">
        <v>3285</v>
      </c>
      <c r="C22" s="8">
        <v>3126</v>
      </c>
      <c r="D22" s="8">
        <v>2963</v>
      </c>
      <c r="E22" s="8">
        <v>2983</v>
      </c>
      <c r="F22" s="8">
        <v>2823</v>
      </c>
      <c r="G22" s="8">
        <v>2936</v>
      </c>
      <c r="H22" s="8">
        <v>2956</v>
      </c>
      <c r="I22" s="8">
        <v>2862</v>
      </c>
      <c r="J22" s="8">
        <v>2642</v>
      </c>
      <c r="K22" s="8">
        <v>2793</v>
      </c>
    </row>
    <row r="23" spans="1:11" x14ac:dyDescent="0.55000000000000004">
      <c r="A23" s="3" t="s">
        <v>317</v>
      </c>
      <c r="B23" s="8">
        <v>171</v>
      </c>
      <c r="C23" s="8">
        <v>172</v>
      </c>
      <c r="D23" s="8">
        <v>152</v>
      </c>
      <c r="E23" s="8">
        <v>138</v>
      </c>
      <c r="F23" s="8">
        <v>163</v>
      </c>
      <c r="G23" s="8">
        <v>129</v>
      </c>
      <c r="H23" s="8">
        <v>81</v>
      </c>
      <c r="I23" s="8">
        <v>124</v>
      </c>
      <c r="J23" s="8">
        <v>96</v>
      </c>
      <c r="K23" s="8">
        <v>117</v>
      </c>
    </row>
    <row r="24" spans="1:11" x14ac:dyDescent="0.55000000000000004">
      <c r="A24" s="3" t="s">
        <v>318</v>
      </c>
      <c r="B24" s="8">
        <v>51</v>
      </c>
      <c r="C24" s="8">
        <v>36</v>
      </c>
      <c r="D24" s="8">
        <v>51</v>
      </c>
      <c r="E24" s="8">
        <v>32</v>
      </c>
      <c r="F24" s="8">
        <v>29</v>
      </c>
      <c r="G24" s="8">
        <v>33</v>
      </c>
      <c r="H24" s="8">
        <v>37</v>
      </c>
      <c r="I24" s="8">
        <v>38</v>
      </c>
      <c r="J24" s="8">
        <v>29</v>
      </c>
      <c r="K24" s="8">
        <v>25</v>
      </c>
    </row>
    <row r="25" spans="1:11" x14ac:dyDescent="0.55000000000000004">
      <c r="A25" s="2" t="s">
        <v>299</v>
      </c>
      <c r="B25" s="8">
        <v>37456</v>
      </c>
      <c r="C25" s="8">
        <v>37273</v>
      </c>
      <c r="D25" s="8">
        <v>35823</v>
      </c>
      <c r="E25" s="8">
        <v>36891</v>
      </c>
      <c r="F25" s="8">
        <v>37774</v>
      </c>
      <c r="G25" s="8">
        <v>40531</v>
      </c>
      <c r="H25" s="8">
        <v>42445</v>
      </c>
      <c r="I25" s="8">
        <v>46261</v>
      </c>
      <c r="J25" s="8">
        <v>43049</v>
      </c>
      <c r="K25" s="8">
        <v>45313</v>
      </c>
    </row>
    <row r="26" spans="1:11" x14ac:dyDescent="0.55000000000000004">
      <c r="A26" s="3" t="s">
        <v>319</v>
      </c>
      <c r="B26" s="8">
        <v>12137</v>
      </c>
      <c r="C26" s="8">
        <v>11718</v>
      </c>
      <c r="D26" s="8">
        <v>11082</v>
      </c>
      <c r="E26" s="8">
        <v>11479</v>
      </c>
      <c r="F26" s="8">
        <v>11535</v>
      </c>
      <c r="G26" s="8">
        <v>12733</v>
      </c>
      <c r="H26" s="8">
        <v>13261</v>
      </c>
      <c r="I26" s="8">
        <v>14504</v>
      </c>
      <c r="J26" s="8">
        <v>12701</v>
      </c>
      <c r="K26" s="8">
        <v>12921</v>
      </c>
    </row>
    <row r="27" spans="1:11" x14ac:dyDescent="0.55000000000000004">
      <c r="A27" s="3" t="s">
        <v>320</v>
      </c>
      <c r="B27" s="8">
        <v>1043</v>
      </c>
      <c r="C27" s="8">
        <v>1008</v>
      </c>
      <c r="D27" s="8">
        <v>1036</v>
      </c>
      <c r="E27" s="8">
        <v>1001</v>
      </c>
      <c r="F27" s="8">
        <v>1085</v>
      </c>
      <c r="G27" s="8">
        <v>1215</v>
      </c>
      <c r="H27" s="8">
        <v>1208</v>
      </c>
      <c r="I27" s="8">
        <v>1356</v>
      </c>
      <c r="J27" s="8">
        <v>1262</v>
      </c>
      <c r="K27" s="8">
        <v>1394</v>
      </c>
    </row>
    <row r="28" spans="1:11" x14ac:dyDescent="0.55000000000000004">
      <c r="A28" s="3" t="s">
        <v>321</v>
      </c>
      <c r="B28" s="8">
        <v>2672</v>
      </c>
      <c r="C28" s="8">
        <v>2678</v>
      </c>
      <c r="D28" s="8">
        <v>2476</v>
      </c>
      <c r="E28" s="8">
        <v>2629</v>
      </c>
      <c r="F28" s="8">
        <v>2698</v>
      </c>
      <c r="G28" s="8">
        <v>2892</v>
      </c>
      <c r="H28" s="8">
        <v>2942</v>
      </c>
      <c r="I28" s="8">
        <v>3285</v>
      </c>
      <c r="J28" s="8">
        <v>3084</v>
      </c>
      <c r="K28" s="8">
        <v>3270</v>
      </c>
    </row>
    <row r="29" spans="1:11" x14ac:dyDescent="0.55000000000000004">
      <c r="A29" s="3" t="s">
        <v>322</v>
      </c>
      <c r="B29" s="8">
        <v>1532</v>
      </c>
      <c r="C29" s="8">
        <v>1563</v>
      </c>
      <c r="D29" s="8">
        <v>1525</v>
      </c>
      <c r="E29" s="8">
        <v>1418</v>
      </c>
      <c r="F29" s="8">
        <v>1575</v>
      </c>
      <c r="G29" s="8">
        <v>1701</v>
      </c>
      <c r="H29" s="8">
        <v>1924</v>
      </c>
      <c r="I29" s="8">
        <v>2060</v>
      </c>
      <c r="J29" s="8">
        <v>1852</v>
      </c>
      <c r="K29" s="8">
        <v>1932</v>
      </c>
    </row>
    <row r="30" spans="1:11" x14ac:dyDescent="0.55000000000000004">
      <c r="A30" s="3" t="s">
        <v>323</v>
      </c>
      <c r="B30" s="8">
        <v>5142</v>
      </c>
      <c r="C30" s="8">
        <v>5017</v>
      </c>
      <c r="D30" s="8">
        <v>4765</v>
      </c>
      <c r="E30" s="8">
        <v>4898</v>
      </c>
      <c r="F30" s="8">
        <v>5166</v>
      </c>
      <c r="G30" s="8">
        <v>5620</v>
      </c>
      <c r="H30" s="8">
        <v>5813</v>
      </c>
      <c r="I30" s="8">
        <v>6425</v>
      </c>
      <c r="J30" s="8">
        <v>6011</v>
      </c>
      <c r="K30" s="8">
        <v>6452</v>
      </c>
    </row>
    <row r="31" spans="1:11" x14ac:dyDescent="0.55000000000000004">
      <c r="A31" s="3" t="s">
        <v>324</v>
      </c>
      <c r="B31" s="8">
        <v>13425</v>
      </c>
      <c r="C31" s="8">
        <v>13731</v>
      </c>
      <c r="D31" s="8">
        <v>13351</v>
      </c>
      <c r="E31" s="8">
        <v>13847</v>
      </c>
      <c r="F31" s="8">
        <v>14069</v>
      </c>
      <c r="G31" s="8">
        <v>14810</v>
      </c>
      <c r="H31" s="8">
        <v>15380</v>
      </c>
      <c r="I31" s="8">
        <v>16515</v>
      </c>
      <c r="J31" s="8">
        <v>16447</v>
      </c>
      <c r="K31" s="8">
        <v>17849</v>
      </c>
    </row>
    <row r="32" spans="1:11" x14ac:dyDescent="0.55000000000000004">
      <c r="A32" s="3" t="s">
        <v>325</v>
      </c>
      <c r="B32" s="8">
        <v>1108</v>
      </c>
      <c r="C32" s="8">
        <v>1147</v>
      </c>
      <c r="D32" s="8">
        <v>1178</v>
      </c>
      <c r="E32" s="8">
        <v>1217</v>
      </c>
      <c r="F32" s="8">
        <v>1289</v>
      </c>
      <c r="G32" s="8">
        <v>1304</v>
      </c>
      <c r="H32" s="8">
        <v>1647</v>
      </c>
      <c r="I32" s="8">
        <v>1846</v>
      </c>
      <c r="J32" s="8">
        <v>1466</v>
      </c>
      <c r="K32" s="8">
        <v>1228</v>
      </c>
    </row>
    <row r="33" spans="1:11" x14ac:dyDescent="0.55000000000000004">
      <c r="A33" s="3" t="s">
        <v>326</v>
      </c>
      <c r="B33" s="8">
        <v>397</v>
      </c>
      <c r="C33" s="8">
        <v>411</v>
      </c>
      <c r="D33" s="8">
        <v>410</v>
      </c>
      <c r="E33" s="8">
        <v>402</v>
      </c>
      <c r="F33" s="8">
        <v>357</v>
      </c>
      <c r="G33" s="8">
        <v>256</v>
      </c>
      <c r="H33" s="8">
        <v>270</v>
      </c>
      <c r="I33" s="8">
        <v>270</v>
      </c>
      <c r="J33" s="8">
        <v>226</v>
      </c>
      <c r="K33" s="8">
        <v>267</v>
      </c>
    </row>
    <row r="34" spans="1:11" x14ac:dyDescent="0.55000000000000004">
      <c r="A34" s="2" t="s">
        <v>300</v>
      </c>
      <c r="B34" s="8">
        <v>24841</v>
      </c>
      <c r="C34" s="8">
        <v>24541</v>
      </c>
      <c r="D34" s="8">
        <v>23289</v>
      </c>
      <c r="E34" s="8">
        <v>24437</v>
      </c>
      <c r="F34" s="8">
        <v>25079</v>
      </c>
      <c r="G34" s="8">
        <v>26521</v>
      </c>
      <c r="H34" s="8">
        <v>27372</v>
      </c>
      <c r="I34" s="8">
        <v>29823</v>
      </c>
      <c r="J34" s="8">
        <v>28646</v>
      </c>
      <c r="K34" s="8">
        <v>30910</v>
      </c>
    </row>
    <row r="35" spans="1:11" x14ac:dyDescent="0.55000000000000004">
      <c r="A35" s="3" t="s">
        <v>327</v>
      </c>
      <c r="B35" s="8">
        <v>871</v>
      </c>
      <c r="C35" s="8">
        <v>836</v>
      </c>
      <c r="D35" s="8">
        <v>818</v>
      </c>
      <c r="E35" s="8">
        <v>858</v>
      </c>
      <c r="F35" s="8">
        <v>926</v>
      </c>
      <c r="G35" s="8">
        <v>1011</v>
      </c>
      <c r="H35" s="8">
        <v>1020</v>
      </c>
      <c r="I35" s="8">
        <v>1140</v>
      </c>
      <c r="J35" s="8">
        <v>1102</v>
      </c>
      <c r="K35" s="8">
        <v>1230</v>
      </c>
    </row>
    <row r="36" spans="1:11" x14ac:dyDescent="0.55000000000000004">
      <c r="A36" s="3" t="s">
        <v>328</v>
      </c>
      <c r="B36" s="8">
        <v>892</v>
      </c>
      <c r="C36" s="8">
        <v>805</v>
      </c>
      <c r="D36" s="8">
        <v>879</v>
      </c>
      <c r="E36" s="8">
        <v>852</v>
      </c>
      <c r="F36" s="8">
        <v>950</v>
      </c>
      <c r="G36" s="8">
        <v>1074</v>
      </c>
      <c r="H36" s="8">
        <v>1091</v>
      </c>
      <c r="I36" s="8">
        <v>1249</v>
      </c>
      <c r="J36" s="8">
        <v>1109</v>
      </c>
      <c r="K36" s="8">
        <v>1221</v>
      </c>
    </row>
    <row r="37" spans="1:11" x14ac:dyDescent="0.55000000000000004">
      <c r="A37" s="3" t="s">
        <v>329</v>
      </c>
      <c r="B37" s="8">
        <v>10783</v>
      </c>
      <c r="C37" s="8">
        <v>10757</v>
      </c>
      <c r="D37" s="8">
        <v>9960</v>
      </c>
      <c r="E37" s="8">
        <v>10189</v>
      </c>
      <c r="F37" s="8">
        <v>10413</v>
      </c>
      <c r="G37" s="8">
        <v>11008</v>
      </c>
      <c r="H37" s="8">
        <v>11504</v>
      </c>
      <c r="I37" s="8">
        <v>12434</v>
      </c>
      <c r="J37" s="8">
        <v>11776</v>
      </c>
      <c r="K37" s="8">
        <v>12657</v>
      </c>
    </row>
    <row r="38" spans="1:11" x14ac:dyDescent="0.55000000000000004">
      <c r="A38" s="3" t="s">
        <v>330</v>
      </c>
      <c r="B38" s="8">
        <v>2308</v>
      </c>
      <c r="C38" s="8">
        <v>2193</v>
      </c>
      <c r="D38" s="8">
        <v>2102</v>
      </c>
      <c r="E38" s="8">
        <v>2255</v>
      </c>
      <c r="F38" s="8">
        <v>2309</v>
      </c>
      <c r="G38" s="8">
        <v>2506</v>
      </c>
      <c r="H38" s="8">
        <v>2747</v>
      </c>
      <c r="I38" s="8">
        <v>2908</v>
      </c>
      <c r="J38" s="8">
        <v>2716</v>
      </c>
      <c r="K38" s="8">
        <v>2839</v>
      </c>
    </row>
    <row r="39" spans="1:11" x14ac:dyDescent="0.55000000000000004">
      <c r="A39" s="3" t="s">
        <v>331</v>
      </c>
      <c r="B39" s="8">
        <v>5401</v>
      </c>
      <c r="C39" s="8">
        <v>5368</v>
      </c>
      <c r="D39" s="8">
        <v>5154</v>
      </c>
      <c r="E39" s="8">
        <v>5517</v>
      </c>
      <c r="F39" s="8">
        <v>5702</v>
      </c>
      <c r="G39" s="8">
        <v>6044</v>
      </c>
      <c r="H39" s="8">
        <v>6125</v>
      </c>
      <c r="I39" s="8">
        <v>6995</v>
      </c>
      <c r="J39" s="8">
        <v>6970</v>
      </c>
      <c r="K39" s="8">
        <v>7595</v>
      </c>
    </row>
    <row r="40" spans="1:11" x14ac:dyDescent="0.55000000000000004">
      <c r="A40" s="3" t="s">
        <v>332</v>
      </c>
      <c r="B40" s="8">
        <v>3721</v>
      </c>
      <c r="C40" s="8">
        <v>3669</v>
      </c>
      <c r="D40" s="8">
        <v>3490</v>
      </c>
      <c r="E40" s="8">
        <v>3711</v>
      </c>
      <c r="F40" s="8">
        <v>3847</v>
      </c>
      <c r="G40" s="8">
        <v>4112</v>
      </c>
      <c r="H40" s="8">
        <v>4186</v>
      </c>
      <c r="I40" s="8">
        <v>4303</v>
      </c>
      <c r="J40" s="8">
        <v>4240</v>
      </c>
      <c r="K40" s="8">
        <v>4635</v>
      </c>
    </row>
    <row r="41" spans="1:11" x14ac:dyDescent="0.55000000000000004">
      <c r="A41" s="3" t="s">
        <v>333</v>
      </c>
      <c r="B41" s="8">
        <v>544</v>
      </c>
      <c r="C41" s="8">
        <v>527</v>
      </c>
      <c r="D41" s="8">
        <v>534</v>
      </c>
      <c r="E41" s="8">
        <v>647</v>
      </c>
      <c r="F41" s="8">
        <v>623</v>
      </c>
      <c r="G41" s="8">
        <v>544</v>
      </c>
      <c r="H41" s="8">
        <v>533</v>
      </c>
      <c r="I41" s="8">
        <v>610</v>
      </c>
      <c r="J41" s="8">
        <v>518</v>
      </c>
      <c r="K41" s="8">
        <v>502</v>
      </c>
    </row>
    <row r="42" spans="1:11" x14ac:dyDescent="0.55000000000000004">
      <c r="A42" s="3" t="s">
        <v>334</v>
      </c>
      <c r="B42" s="8">
        <v>321</v>
      </c>
      <c r="C42" s="8">
        <v>386</v>
      </c>
      <c r="D42" s="8">
        <v>352</v>
      </c>
      <c r="E42" s="8">
        <v>408</v>
      </c>
      <c r="F42" s="8">
        <v>309</v>
      </c>
      <c r="G42" s="8">
        <v>222</v>
      </c>
      <c r="H42" s="8">
        <v>166</v>
      </c>
      <c r="I42" s="8">
        <v>184</v>
      </c>
      <c r="J42" s="8">
        <v>215</v>
      </c>
      <c r="K42" s="8">
        <v>231</v>
      </c>
    </row>
    <row r="43" spans="1:11" x14ac:dyDescent="0.55000000000000004">
      <c r="A43" s="2" t="s">
        <v>301</v>
      </c>
      <c r="B43" s="8">
        <v>5275</v>
      </c>
      <c r="C43" s="8">
        <v>4980</v>
      </c>
      <c r="D43" s="8">
        <v>4544</v>
      </c>
      <c r="E43" s="8">
        <v>4715</v>
      </c>
      <c r="F43" s="8">
        <v>4588</v>
      </c>
      <c r="G43" s="8">
        <v>4567</v>
      </c>
      <c r="H43" s="8">
        <v>4070</v>
      </c>
      <c r="I43" s="8">
        <v>4545</v>
      </c>
      <c r="J43" s="8">
        <v>4299</v>
      </c>
      <c r="K43" s="8">
        <v>4522</v>
      </c>
    </row>
    <row r="44" spans="1:11" x14ac:dyDescent="0.55000000000000004">
      <c r="A44" s="3" t="s">
        <v>335</v>
      </c>
      <c r="B44" s="8">
        <v>470</v>
      </c>
      <c r="C44" s="8">
        <v>472</v>
      </c>
      <c r="D44" s="8">
        <v>418</v>
      </c>
      <c r="E44" s="8">
        <v>423</v>
      </c>
      <c r="F44" s="8">
        <v>341</v>
      </c>
      <c r="G44" s="8">
        <v>365</v>
      </c>
      <c r="H44" s="8">
        <v>295</v>
      </c>
      <c r="I44" s="8">
        <v>338</v>
      </c>
      <c r="J44" s="8">
        <v>347</v>
      </c>
      <c r="K44" s="8">
        <v>380</v>
      </c>
    </row>
    <row r="45" spans="1:11" x14ac:dyDescent="0.55000000000000004">
      <c r="A45" s="3" t="s">
        <v>336</v>
      </c>
      <c r="B45" s="8">
        <v>138</v>
      </c>
      <c r="C45" s="8">
        <v>136</v>
      </c>
      <c r="D45" s="8">
        <v>154</v>
      </c>
      <c r="E45" s="8">
        <v>152</v>
      </c>
      <c r="F45" s="8">
        <v>138</v>
      </c>
      <c r="G45" s="8">
        <v>163</v>
      </c>
      <c r="H45" s="8">
        <v>161</v>
      </c>
      <c r="I45" s="8">
        <v>165</v>
      </c>
      <c r="J45" s="8">
        <v>177</v>
      </c>
      <c r="K45" s="8">
        <v>257</v>
      </c>
    </row>
    <row r="46" spans="1:11" x14ac:dyDescent="0.55000000000000004">
      <c r="A46" s="3" t="s">
        <v>337</v>
      </c>
      <c r="B46" s="8">
        <v>276</v>
      </c>
      <c r="C46" s="8">
        <v>300</v>
      </c>
      <c r="D46" s="8">
        <v>293</v>
      </c>
      <c r="E46" s="8">
        <v>328</v>
      </c>
      <c r="F46" s="8">
        <v>285</v>
      </c>
      <c r="G46" s="8">
        <v>251</v>
      </c>
      <c r="H46" s="8">
        <v>220</v>
      </c>
      <c r="I46" s="8">
        <v>246</v>
      </c>
      <c r="J46" s="8">
        <v>236</v>
      </c>
      <c r="K46" s="8">
        <v>285</v>
      </c>
    </row>
    <row r="47" spans="1:11" x14ac:dyDescent="0.55000000000000004">
      <c r="A47" s="3" t="s">
        <v>338</v>
      </c>
      <c r="B47" s="8">
        <v>1122</v>
      </c>
      <c r="C47" s="8">
        <v>1043</v>
      </c>
      <c r="D47" s="8">
        <v>1107</v>
      </c>
      <c r="E47" s="8">
        <v>1252</v>
      </c>
      <c r="F47" s="8">
        <v>1162</v>
      </c>
      <c r="G47" s="8">
        <v>957</v>
      </c>
      <c r="H47" s="8">
        <v>853</v>
      </c>
      <c r="I47" s="8">
        <v>978</v>
      </c>
      <c r="J47" s="8">
        <v>886</v>
      </c>
      <c r="K47" s="8">
        <v>894</v>
      </c>
    </row>
    <row r="48" spans="1:11" x14ac:dyDescent="0.55000000000000004">
      <c r="A48" s="3" t="s">
        <v>339</v>
      </c>
      <c r="B48" s="8">
        <v>474</v>
      </c>
      <c r="C48" s="8">
        <v>532</v>
      </c>
      <c r="D48" s="8">
        <v>620</v>
      </c>
      <c r="E48" s="8">
        <v>577</v>
      </c>
      <c r="F48" s="8">
        <v>621</v>
      </c>
      <c r="G48" s="8">
        <v>505</v>
      </c>
      <c r="H48" s="8">
        <v>462</v>
      </c>
      <c r="I48" s="8">
        <v>500</v>
      </c>
      <c r="J48" s="8">
        <v>437</v>
      </c>
      <c r="K48" s="8">
        <v>513</v>
      </c>
    </row>
    <row r="49" spans="1:11" x14ac:dyDescent="0.55000000000000004">
      <c r="A49" s="3" t="s">
        <v>340</v>
      </c>
      <c r="B49" s="8">
        <v>968</v>
      </c>
      <c r="C49" s="8">
        <v>852</v>
      </c>
      <c r="D49" s="8">
        <v>766</v>
      </c>
      <c r="E49" s="8">
        <v>777</v>
      </c>
      <c r="F49" s="8">
        <v>754</v>
      </c>
      <c r="G49" s="8">
        <v>826</v>
      </c>
      <c r="H49" s="8">
        <v>764</v>
      </c>
      <c r="I49" s="8">
        <v>791</v>
      </c>
      <c r="J49" s="8">
        <v>648</v>
      </c>
      <c r="K49" s="8">
        <v>749</v>
      </c>
    </row>
    <row r="50" spans="1:11" x14ac:dyDescent="0.55000000000000004">
      <c r="A50" s="3" t="s">
        <v>341</v>
      </c>
      <c r="B50" s="8">
        <v>1681</v>
      </c>
      <c r="C50" s="8">
        <v>1520</v>
      </c>
      <c r="D50" s="8">
        <v>1102</v>
      </c>
      <c r="E50" s="8">
        <v>1075</v>
      </c>
      <c r="F50" s="8">
        <v>1175</v>
      </c>
      <c r="G50" s="8">
        <v>1386</v>
      </c>
      <c r="H50" s="8">
        <v>1259</v>
      </c>
      <c r="I50" s="8">
        <v>1449</v>
      </c>
      <c r="J50" s="8">
        <v>1462</v>
      </c>
      <c r="K50" s="8">
        <v>1355</v>
      </c>
    </row>
    <row r="51" spans="1:11" x14ac:dyDescent="0.55000000000000004">
      <c r="A51" s="3" t="s">
        <v>342</v>
      </c>
      <c r="B51" s="8">
        <v>146</v>
      </c>
      <c r="C51" s="8">
        <v>125</v>
      </c>
      <c r="D51" s="8">
        <v>84</v>
      </c>
      <c r="E51" s="8">
        <v>131</v>
      </c>
      <c r="F51" s="8">
        <v>112</v>
      </c>
      <c r="G51" s="8">
        <v>114</v>
      </c>
      <c r="H51" s="8">
        <v>56</v>
      </c>
      <c r="I51" s="8">
        <v>78</v>
      </c>
      <c r="J51" s="8">
        <v>106</v>
      </c>
      <c r="K51" s="8">
        <v>89</v>
      </c>
    </row>
    <row r="52" spans="1:11" x14ac:dyDescent="0.55000000000000004">
      <c r="A52" s="2" t="s">
        <v>302</v>
      </c>
      <c r="B52" s="8">
        <v>379</v>
      </c>
      <c r="C52" s="8">
        <v>426</v>
      </c>
      <c r="D52" s="8">
        <v>357</v>
      </c>
      <c r="E52" s="8">
        <v>388</v>
      </c>
      <c r="F52" s="8">
        <v>369</v>
      </c>
      <c r="G52" s="8">
        <v>436</v>
      </c>
      <c r="H52" s="8">
        <v>641</v>
      </c>
      <c r="I52" s="8">
        <v>879</v>
      </c>
      <c r="J52" s="8">
        <v>10173</v>
      </c>
      <c r="K52" s="8">
        <v>8526</v>
      </c>
    </row>
    <row r="53" spans="1:11" x14ac:dyDescent="0.55000000000000004">
      <c r="A53" s="3" t="s">
        <v>343</v>
      </c>
      <c r="B53" s="8">
        <v>56</v>
      </c>
      <c r="C53" s="8">
        <v>44</v>
      </c>
      <c r="D53" s="8">
        <v>45</v>
      </c>
      <c r="E53" s="8">
        <v>50</v>
      </c>
      <c r="F53" s="8">
        <v>69</v>
      </c>
      <c r="G53" s="8">
        <v>48</v>
      </c>
      <c r="H53" s="8">
        <v>61</v>
      </c>
      <c r="I53" s="8">
        <v>47</v>
      </c>
      <c r="J53" s="8">
        <v>58</v>
      </c>
      <c r="K53" s="8">
        <v>47</v>
      </c>
    </row>
    <row r="54" spans="1:11" x14ac:dyDescent="0.55000000000000004">
      <c r="A54" s="3" t="s">
        <v>344</v>
      </c>
      <c r="B54" s="8">
        <v>126</v>
      </c>
      <c r="C54" s="8">
        <v>117</v>
      </c>
      <c r="D54" s="8">
        <v>101</v>
      </c>
      <c r="E54" s="8">
        <v>125</v>
      </c>
      <c r="F54" s="8">
        <v>111</v>
      </c>
      <c r="G54" s="8">
        <v>173</v>
      </c>
      <c r="H54" s="8">
        <v>354</v>
      </c>
      <c r="I54" s="8">
        <v>598</v>
      </c>
      <c r="J54" s="8">
        <v>9869</v>
      </c>
      <c r="K54" s="8">
        <v>8267</v>
      </c>
    </row>
    <row r="55" spans="1:11" x14ac:dyDescent="0.55000000000000004">
      <c r="A55" s="3" t="s">
        <v>345</v>
      </c>
      <c r="B55" s="8">
        <v>29</v>
      </c>
      <c r="C55" s="8">
        <v>77</v>
      </c>
      <c r="D55" s="8">
        <v>17</v>
      </c>
      <c r="E55" s="8">
        <v>16</v>
      </c>
      <c r="F55" s="8">
        <v>16</v>
      </c>
      <c r="G55" s="8">
        <v>24</v>
      </c>
      <c r="H55" s="8">
        <v>17</v>
      </c>
      <c r="I55" s="8">
        <v>13</v>
      </c>
      <c r="J55" s="8">
        <v>11</v>
      </c>
      <c r="K55" s="8">
        <v>22</v>
      </c>
    </row>
    <row r="56" spans="1:11" x14ac:dyDescent="0.55000000000000004">
      <c r="A56" s="3" t="s">
        <v>346</v>
      </c>
      <c r="B56" s="8" t="s">
        <v>32</v>
      </c>
      <c r="C56" s="8" t="s">
        <v>32</v>
      </c>
      <c r="D56" s="8" t="s">
        <v>32</v>
      </c>
      <c r="E56" s="8" t="s">
        <v>32</v>
      </c>
      <c r="F56" s="8" t="s">
        <v>32</v>
      </c>
      <c r="G56" s="8" t="s">
        <v>32</v>
      </c>
      <c r="H56" s="8" t="s">
        <v>32</v>
      </c>
      <c r="I56" s="8" t="s">
        <v>32</v>
      </c>
      <c r="J56" s="8">
        <v>7</v>
      </c>
      <c r="K56" s="8">
        <v>5</v>
      </c>
    </row>
    <row r="57" spans="1:11" x14ac:dyDescent="0.55000000000000004">
      <c r="A57" s="3" t="s">
        <v>347</v>
      </c>
      <c r="B57" s="8" t="s">
        <v>32</v>
      </c>
      <c r="C57" s="8">
        <v>5</v>
      </c>
      <c r="D57" s="8">
        <v>11</v>
      </c>
      <c r="E57" s="8" t="s">
        <v>32</v>
      </c>
      <c r="F57" s="8">
        <v>9</v>
      </c>
      <c r="G57" s="8">
        <v>8</v>
      </c>
      <c r="H57" s="8">
        <v>19</v>
      </c>
      <c r="I57" s="8">
        <v>21</v>
      </c>
      <c r="J57" s="8">
        <v>15</v>
      </c>
      <c r="K57" s="8">
        <v>15</v>
      </c>
    </row>
    <row r="58" spans="1:11" x14ac:dyDescent="0.55000000000000004">
      <c r="A58" s="3" t="s">
        <v>348</v>
      </c>
      <c r="B58" s="8">
        <v>146</v>
      </c>
      <c r="C58" s="8">
        <v>166</v>
      </c>
      <c r="D58" s="8">
        <v>158</v>
      </c>
      <c r="E58" s="8">
        <v>166</v>
      </c>
      <c r="F58" s="8">
        <v>148</v>
      </c>
      <c r="G58" s="8">
        <v>165</v>
      </c>
      <c r="H58" s="8">
        <v>182</v>
      </c>
      <c r="I58" s="8">
        <v>185</v>
      </c>
      <c r="J58" s="8">
        <v>192</v>
      </c>
      <c r="K58" s="8">
        <v>165</v>
      </c>
    </row>
    <row r="59" spans="1:11" x14ac:dyDescent="0.55000000000000004">
      <c r="A59" s="3" t="s">
        <v>349</v>
      </c>
      <c r="B59" s="8">
        <v>17</v>
      </c>
      <c r="C59" s="8">
        <v>15</v>
      </c>
      <c r="D59" s="8">
        <v>24</v>
      </c>
      <c r="E59" s="8">
        <v>29</v>
      </c>
      <c r="F59" s="8">
        <v>14</v>
      </c>
      <c r="G59" s="8">
        <v>16</v>
      </c>
      <c r="H59" s="8">
        <v>8</v>
      </c>
      <c r="I59" s="8">
        <v>12</v>
      </c>
      <c r="J59" s="8">
        <v>21</v>
      </c>
      <c r="K59" s="8">
        <v>5</v>
      </c>
    </row>
    <row r="60" spans="1:11" x14ac:dyDescent="0.55000000000000004">
      <c r="A60" s="2" t="s">
        <v>303</v>
      </c>
      <c r="B60" s="8">
        <v>6748</v>
      </c>
      <c r="C60" s="8">
        <v>6647</v>
      </c>
      <c r="D60" s="8">
        <v>6788</v>
      </c>
      <c r="E60" s="8">
        <v>7638</v>
      </c>
      <c r="F60" s="8">
        <v>8502</v>
      </c>
      <c r="G60" s="8">
        <v>10499</v>
      </c>
      <c r="H60" s="8">
        <v>11257</v>
      </c>
      <c r="I60" s="8">
        <v>12431</v>
      </c>
      <c r="J60" s="8">
        <v>12228</v>
      </c>
      <c r="K60" s="8">
        <v>14582</v>
      </c>
    </row>
    <row r="61" spans="1:11" x14ac:dyDescent="0.55000000000000004">
      <c r="A61" s="3" t="s">
        <v>350</v>
      </c>
      <c r="B61" s="8">
        <v>6748</v>
      </c>
      <c r="C61" s="8">
        <v>6647</v>
      </c>
      <c r="D61" s="8">
        <v>6788</v>
      </c>
      <c r="E61" s="8">
        <v>7638</v>
      </c>
      <c r="F61" s="8">
        <v>8502</v>
      </c>
      <c r="G61" s="8">
        <v>10499</v>
      </c>
      <c r="H61" s="8">
        <v>11257</v>
      </c>
      <c r="I61" s="8">
        <v>12431</v>
      </c>
      <c r="J61" s="8">
        <v>12228</v>
      </c>
      <c r="K61" s="8">
        <v>14582</v>
      </c>
    </row>
    <row r="62" spans="1:11" x14ac:dyDescent="0.55000000000000004">
      <c r="A62" s="2" t="s">
        <v>304</v>
      </c>
      <c r="B62" s="8">
        <v>575</v>
      </c>
      <c r="C62" s="8">
        <v>562</v>
      </c>
      <c r="D62" s="8">
        <v>642</v>
      </c>
      <c r="E62" s="8">
        <v>591</v>
      </c>
      <c r="F62" s="8">
        <v>697</v>
      </c>
      <c r="G62" s="8">
        <v>619</v>
      </c>
      <c r="H62" s="8">
        <v>533</v>
      </c>
      <c r="I62" s="8">
        <v>588</v>
      </c>
      <c r="J62" s="8">
        <v>624</v>
      </c>
      <c r="K62" s="8">
        <v>646</v>
      </c>
    </row>
    <row r="63" spans="1:11" x14ac:dyDescent="0.55000000000000004">
      <c r="A63" s="3" t="s">
        <v>351</v>
      </c>
      <c r="B63" s="8">
        <v>575</v>
      </c>
      <c r="C63" s="8">
        <v>562</v>
      </c>
      <c r="D63" s="8">
        <v>642</v>
      </c>
      <c r="E63" s="8">
        <v>591</v>
      </c>
      <c r="F63" s="8">
        <v>697</v>
      </c>
      <c r="G63" s="8">
        <v>619</v>
      </c>
      <c r="H63" s="8">
        <v>533</v>
      </c>
      <c r="I63" s="8">
        <v>588</v>
      </c>
      <c r="J63" s="8">
        <v>624</v>
      </c>
      <c r="K63" s="8">
        <v>646</v>
      </c>
    </row>
    <row r="64" spans="1:11" x14ac:dyDescent="0.55000000000000004">
      <c r="A64" s="2" t="s">
        <v>33</v>
      </c>
      <c r="B64" s="8">
        <v>109076</v>
      </c>
      <c r="C64" s="8">
        <v>106495</v>
      </c>
      <c r="D64" s="8">
        <v>102509</v>
      </c>
      <c r="E64" s="8">
        <v>104378</v>
      </c>
      <c r="F64" s="8">
        <v>107888</v>
      </c>
      <c r="G64" s="8">
        <v>114898</v>
      </c>
      <c r="H64" s="8">
        <v>119461</v>
      </c>
      <c r="I64" s="8">
        <v>129824</v>
      </c>
      <c r="J64" s="8">
        <v>131613</v>
      </c>
      <c r="K64" s="8">
        <v>139002</v>
      </c>
    </row>
  </sheetData>
  <hyperlinks>
    <hyperlink ref="A2" location="'Cover page'!A1" display="'Cover page'!A1" xr:uid="{E7F951A7-AA63-405E-A94C-3D9065B27346}"/>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49C6-0B21-439A-82A7-979ACCB29C5C}">
  <dimension ref="A1:K64"/>
  <sheetViews>
    <sheetView zoomScale="85" zoomScaleNormal="85" workbookViewId="0">
      <selection activeCell="B2" sqref="B2"/>
    </sheetView>
  </sheetViews>
  <sheetFormatPr defaultRowHeight="14.4" x14ac:dyDescent="0.55000000000000004"/>
  <cols>
    <col min="1" max="1" width="41" bestFit="1" customWidth="1"/>
    <col min="2" max="2" width="7.83984375" bestFit="1" customWidth="1"/>
    <col min="3" max="7" width="7.26171875" bestFit="1" customWidth="1"/>
    <col min="8" max="10" width="8.1562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page'!$A$37</f>
        <v>Table 5.2. Claims (median compensation $) by Bodily location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296</v>
      </c>
      <c r="B8" s="10">
        <v>5249</v>
      </c>
      <c r="C8" s="10">
        <v>5144</v>
      </c>
      <c r="D8" s="10">
        <v>6720</v>
      </c>
      <c r="E8" s="10">
        <v>7020</v>
      </c>
      <c r="F8" s="10">
        <v>7801</v>
      </c>
      <c r="G8" s="10">
        <v>6832</v>
      </c>
      <c r="H8" s="10">
        <v>5997</v>
      </c>
      <c r="I8" s="10">
        <v>6261</v>
      </c>
      <c r="J8" s="10">
        <v>6855</v>
      </c>
      <c r="K8" s="10" t="s">
        <v>32</v>
      </c>
    </row>
    <row r="9" spans="1:11" x14ac:dyDescent="0.55000000000000004">
      <c r="A9" s="3" t="s">
        <v>305</v>
      </c>
      <c r="B9" s="10">
        <v>8422</v>
      </c>
      <c r="C9" s="10">
        <v>6905</v>
      </c>
      <c r="D9" s="10">
        <v>9736</v>
      </c>
      <c r="E9" s="10">
        <v>8883.5</v>
      </c>
      <c r="F9" s="10">
        <v>10649.5</v>
      </c>
      <c r="G9" s="10">
        <v>8608.5</v>
      </c>
      <c r="H9" s="10">
        <v>9276.5</v>
      </c>
      <c r="I9" s="10">
        <v>8345</v>
      </c>
      <c r="J9" s="10">
        <v>8892</v>
      </c>
      <c r="K9" s="10" t="s">
        <v>32</v>
      </c>
    </row>
    <row r="10" spans="1:11" x14ac:dyDescent="0.55000000000000004">
      <c r="A10" s="3" t="s">
        <v>306</v>
      </c>
      <c r="B10" s="10">
        <v>2467</v>
      </c>
      <c r="C10" s="10">
        <v>2793</v>
      </c>
      <c r="D10" s="10">
        <v>3102</v>
      </c>
      <c r="E10" s="10">
        <v>3373</v>
      </c>
      <c r="F10" s="10">
        <v>3477</v>
      </c>
      <c r="G10" s="10">
        <v>3329</v>
      </c>
      <c r="H10" s="10">
        <v>2652.5</v>
      </c>
      <c r="I10" s="10">
        <v>2770</v>
      </c>
      <c r="J10" s="10">
        <v>3600</v>
      </c>
      <c r="K10" s="10" t="s">
        <v>32</v>
      </c>
    </row>
    <row r="11" spans="1:11" x14ac:dyDescent="0.55000000000000004">
      <c r="A11" s="3" t="s">
        <v>307</v>
      </c>
      <c r="B11" s="10">
        <v>10015</v>
      </c>
      <c r="C11" s="10">
        <v>5323</v>
      </c>
      <c r="D11" s="10">
        <v>7872</v>
      </c>
      <c r="E11" s="10">
        <v>9421</v>
      </c>
      <c r="F11" s="10">
        <v>11489</v>
      </c>
      <c r="G11" s="10">
        <v>9758</v>
      </c>
      <c r="H11" s="10">
        <v>7743</v>
      </c>
      <c r="I11" s="10">
        <v>23014</v>
      </c>
      <c r="J11" s="10">
        <v>13345</v>
      </c>
      <c r="K11" s="10" t="s">
        <v>32</v>
      </c>
    </row>
    <row r="12" spans="1:11" x14ac:dyDescent="0.55000000000000004">
      <c r="A12" s="3" t="s">
        <v>308</v>
      </c>
      <c r="B12" s="10">
        <v>9591</v>
      </c>
      <c r="C12" s="10">
        <v>11687</v>
      </c>
      <c r="D12" s="10">
        <v>10416.5</v>
      </c>
      <c r="E12" s="10">
        <v>12259</v>
      </c>
      <c r="F12" s="10">
        <v>13729.5</v>
      </c>
      <c r="G12" s="10">
        <v>10230.5</v>
      </c>
      <c r="H12" s="10">
        <v>11655</v>
      </c>
      <c r="I12" s="10">
        <v>9705</v>
      </c>
      <c r="J12" s="10">
        <v>9965</v>
      </c>
      <c r="K12" s="10" t="s">
        <v>32</v>
      </c>
    </row>
    <row r="13" spans="1:11" x14ac:dyDescent="0.55000000000000004">
      <c r="A13" s="3" t="s">
        <v>309</v>
      </c>
      <c r="B13" s="10">
        <v>7619</v>
      </c>
      <c r="C13" s="10">
        <v>8570.5</v>
      </c>
      <c r="D13" s="10">
        <v>8401</v>
      </c>
      <c r="E13" s="10">
        <v>10098</v>
      </c>
      <c r="F13" s="10">
        <v>9445</v>
      </c>
      <c r="G13" s="10">
        <v>8669</v>
      </c>
      <c r="H13" s="10">
        <v>9500.5</v>
      </c>
      <c r="I13" s="10">
        <v>7899</v>
      </c>
      <c r="J13" s="10">
        <v>8194</v>
      </c>
      <c r="K13" s="10" t="s">
        <v>32</v>
      </c>
    </row>
    <row r="14" spans="1:11" x14ac:dyDescent="0.55000000000000004">
      <c r="A14" s="3" t="s">
        <v>310</v>
      </c>
      <c r="B14" s="10">
        <v>6657</v>
      </c>
      <c r="C14" s="10">
        <v>6759</v>
      </c>
      <c r="D14" s="10">
        <v>8171</v>
      </c>
      <c r="E14" s="10">
        <v>7965</v>
      </c>
      <c r="F14" s="10">
        <v>9438.5</v>
      </c>
      <c r="G14" s="10">
        <v>8506.5</v>
      </c>
      <c r="H14" s="10">
        <v>8066</v>
      </c>
      <c r="I14" s="10">
        <v>8867.5</v>
      </c>
      <c r="J14" s="10">
        <v>8987.5</v>
      </c>
      <c r="K14" s="10" t="s">
        <v>32</v>
      </c>
    </row>
    <row r="15" spans="1:11" x14ac:dyDescent="0.55000000000000004">
      <c r="A15" s="3" t="s">
        <v>311</v>
      </c>
      <c r="B15" s="10">
        <v>9297.5</v>
      </c>
      <c r="C15" s="10">
        <v>7111.5</v>
      </c>
      <c r="D15" s="10">
        <v>12955</v>
      </c>
      <c r="E15" s="10">
        <v>9710</v>
      </c>
      <c r="F15" s="10">
        <v>8552</v>
      </c>
      <c r="G15" s="10">
        <v>17099</v>
      </c>
      <c r="H15" s="10">
        <v>9864</v>
      </c>
      <c r="I15" s="10">
        <v>9545</v>
      </c>
      <c r="J15" s="10">
        <v>8782</v>
      </c>
      <c r="K15" s="10" t="s">
        <v>32</v>
      </c>
    </row>
    <row r="16" spans="1:11" x14ac:dyDescent="0.55000000000000004">
      <c r="A16" s="3" t="s">
        <v>312</v>
      </c>
      <c r="B16" s="10">
        <v>3721</v>
      </c>
      <c r="C16" s="10">
        <v>3841</v>
      </c>
      <c r="D16" s="10">
        <v>5301</v>
      </c>
      <c r="E16" s="10">
        <v>6807</v>
      </c>
      <c r="F16" s="10">
        <v>7202</v>
      </c>
      <c r="G16" s="10">
        <v>5366</v>
      </c>
      <c r="H16" s="10">
        <v>4206</v>
      </c>
      <c r="I16" s="10">
        <v>4710.5</v>
      </c>
      <c r="J16" s="10">
        <v>5525.5</v>
      </c>
      <c r="K16" s="10" t="s">
        <v>32</v>
      </c>
    </row>
    <row r="17" spans="1:11" x14ac:dyDescent="0.55000000000000004">
      <c r="A17" s="2" t="s">
        <v>297</v>
      </c>
      <c r="B17" s="10">
        <v>10803</v>
      </c>
      <c r="C17" s="10">
        <v>11196.5</v>
      </c>
      <c r="D17" s="10">
        <v>13718</v>
      </c>
      <c r="E17" s="10">
        <v>16025.5</v>
      </c>
      <c r="F17" s="10">
        <v>17742.5</v>
      </c>
      <c r="G17" s="10">
        <v>17707</v>
      </c>
      <c r="H17" s="10">
        <v>17543</v>
      </c>
      <c r="I17" s="10">
        <v>17610</v>
      </c>
      <c r="J17" s="10">
        <v>18687</v>
      </c>
      <c r="K17" s="10" t="s">
        <v>32</v>
      </c>
    </row>
    <row r="18" spans="1:11" x14ac:dyDescent="0.55000000000000004">
      <c r="A18" s="3" t="s">
        <v>313</v>
      </c>
      <c r="B18" s="10">
        <v>10803</v>
      </c>
      <c r="C18" s="10">
        <v>11196.5</v>
      </c>
      <c r="D18" s="10">
        <v>13718</v>
      </c>
      <c r="E18" s="10">
        <v>16025.5</v>
      </c>
      <c r="F18" s="10">
        <v>17742.5</v>
      </c>
      <c r="G18" s="10">
        <v>17707</v>
      </c>
      <c r="H18" s="10">
        <v>17543</v>
      </c>
      <c r="I18" s="10">
        <v>17610</v>
      </c>
      <c r="J18" s="10">
        <v>18687</v>
      </c>
      <c r="K18" s="10" t="s">
        <v>32</v>
      </c>
    </row>
    <row r="19" spans="1:11" x14ac:dyDescent="0.55000000000000004">
      <c r="A19" s="2" t="s">
        <v>298</v>
      </c>
      <c r="B19" s="10">
        <v>8282</v>
      </c>
      <c r="C19" s="10">
        <v>8737.5</v>
      </c>
      <c r="D19" s="10">
        <v>10175</v>
      </c>
      <c r="E19" s="10">
        <v>10403</v>
      </c>
      <c r="F19" s="10">
        <v>11039</v>
      </c>
      <c r="G19" s="10">
        <v>11280</v>
      </c>
      <c r="H19" s="10">
        <v>11768</v>
      </c>
      <c r="I19" s="10">
        <v>12157</v>
      </c>
      <c r="J19" s="10">
        <v>12931</v>
      </c>
      <c r="K19" s="10" t="s">
        <v>32</v>
      </c>
    </row>
    <row r="20" spans="1:11" x14ac:dyDescent="0.55000000000000004">
      <c r="A20" s="3" t="s">
        <v>314</v>
      </c>
      <c r="B20" s="10">
        <v>7536</v>
      </c>
      <c r="C20" s="10">
        <v>8143</v>
      </c>
      <c r="D20" s="10">
        <v>9348.5</v>
      </c>
      <c r="E20" s="10">
        <v>9684</v>
      </c>
      <c r="F20" s="10">
        <v>10377</v>
      </c>
      <c r="G20" s="10">
        <v>10505</v>
      </c>
      <c r="H20" s="10">
        <v>11011</v>
      </c>
      <c r="I20" s="10">
        <v>11704</v>
      </c>
      <c r="J20" s="10">
        <v>12678.5</v>
      </c>
      <c r="K20" s="10" t="s">
        <v>32</v>
      </c>
    </row>
    <row r="21" spans="1:11" x14ac:dyDescent="0.55000000000000004">
      <c r="A21" s="3" t="s">
        <v>315</v>
      </c>
      <c r="B21" s="10">
        <v>4331</v>
      </c>
      <c r="C21" s="10">
        <v>4599</v>
      </c>
      <c r="D21" s="10">
        <v>5720</v>
      </c>
      <c r="E21" s="10">
        <v>5959</v>
      </c>
      <c r="F21" s="10">
        <v>6176</v>
      </c>
      <c r="G21" s="10">
        <v>7542</v>
      </c>
      <c r="H21" s="10">
        <v>6856</v>
      </c>
      <c r="I21" s="10">
        <v>6995.5</v>
      </c>
      <c r="J21" s="10">
        <v>7422</v>
      </c>
      <c r="K21" s="10" t="s">
        <v>32</v>
      </c>
    </row>
    <row r="22" spans="1:11" x14ac:dyDescent="0.55000000000000004">
      <c r="A22" s="3" t="s">
        <v>316</v>
      </c>
      <c r="B22" s="10">
        <v>12283</v>
      </c>
      <c r="C22" s="10">
        <v>12781</v>
      </c>
      <c r="D22" s="10">
        <v>14003</v>
      </c>
      <c r="E22" s="10">
        <v>14555</v>
      </c>
      <c r="F22" s="10">
        <v>15041</v>
      </c>
      <c r="G22" s="10">
        <v>15247.5</v>
      </c>
      <c r="H22" s="10">
        <v>16434</v>
      </c>
      <c r="I22" s="10">
        <v>16801.5</v>
      </c>
      <c r="J22" s="10">
        <v>17341</v>
      </c>
      <c r="K22" s="10" t="s">
        <v>32</v>
      </c>
    </row>
    <row r="23" spans="1:11" x14ac:dyDescent="0.55000000000000004">
      <c r="A23" s="3" t="s">
        <v>317</v>
      </c>
      <c r="B23" s="10">
        <v>8280</v>
      </c>
      <c r="C23" s="10">
        <v>8924.5</v>
      </c>
      <c r="D23" s="10">
        <v>10010</v>
      </c>
      <c r="E23" s="10">
        <v>10252</v>
      </c>
      <c r="F23" s="10">
        <v>9820</v>
      </c>
      <c r="G23" s="10">
        <v>11080</v>
      </c>
      <c r="H23" s="10">
        <v>8420</v>
      </c>
      <c r="I23" s="10">
        <v>12368.5</v>
      </c>
      <c r="J23" s="10">
        <v>15093</v>
      </c>
      <c r="K23" s="10" t="s">
        <v>32</v>
      </c>
    </row>
    <row r="24" spans="1:11" x14ac:dyDescent="0.55000000000000004">
      <c r="A24" s="3" t="s">
        <v>318</v>
      </c>
      <c r="B24" s="10">
        <v>4906</v>
      </c>
      <c r="C24" s="10">
        <v>5702</v>
      </c>
      <c r="D24" s="10">
        <v>6638</v>
      </c>
      <c r="E24" s="10">
        <v>4897.5</v>
      </c>
      <c r="F24" s="10">
        <v>9563</v>
      </c>
      <c r="G24" s="10">
        <v>4172</v>
      </c>
      <c r="H24" s="10">
        <v>8429</v>
      </c>
      <c r="I24" s="10">
        <v>9530.5</v>
      </c>
      <c r="J24" s="10">
        <v>7059</v>
      </c>
      <c r="K24" s="10" t="s">
        <v>32</v>
      </c>
    </row>
    <row r="25" spans="1:11" x14ac:dyDescent="0.55000000000000004">
      <c r="A25" s="2" t="s">
        <v>299</v>
      </c>
      <c r="B25" s="10">
        <v>11755</v>
      </c>
      <c r="C25" s="10">
        <v>12570</v>
      </c>
      <c r="D25" s="10">
        <v>14027</v>
      </c>
      <c r="E25" s="10">
        <v>15310.5</v>
      </c>
      <c r="F25" s="10">
        <v>15333</v>
      </c>
      <c r="G25" s="10">
        <v>15490.5</v>
      </c>
      <c r="H25" s="10">
        <v>15882</v>
      </c>
      <c r="I25" s="10">
        <v>16153</v>
      </c>
      <c r="J25" s="10">
        <v>16172</v>
      </c>
      <c r="K25" s="10" t="s">
        <v>32</v>
      </c>
    </row>
    <row r="26" spans="1:11" x14ac:dyDescent="0.55000000000000004">
      <c r="A26" s="3" t="s">
        <v>319</v>
      </c>
      <c r="B26" s="10">
        <v>23838.5</v>
      </c>
      <c r="C26" s="10">
        <v>26568</v>
      </c>
      <c r="D26" s="10">
        <v>29858</v>
      </c>
      <c r="E26" s="10">
        <v>31621</v>
      </c>
      <c r="F26" s="10">
        <v>33720</v>
      </c>
      <c r="G26" s="10">
        <v>32461</v>
      </c>
      <c r="H26" s="10">
        <v>33580</v>
      </c>
      <c r="I26" s="10">
        <v>32264</v>
      </c>
      <c r="J26" s="10">
        <v>30849</v>
      </c>
      <c r="K26" s="10" t="s">
        <v>32</v>
      </c>
    </row>
    <row r="27" spans="1:11" x14ac:dyDescent="0.55000000000000004">
      <c r="A27" s="3" t="s">
        <v>320</v>
      </c>
      <c r="B27" s="10">
        <v>18761</v>
      </c>
      <c r="C27" s="10">
        <v>20435</v>
      </c>
      <c r="D27" s="10">
        <v>23914.5</v>
      </c>
      <c r="E27" s="10">
        <v>24260</v>
      </c>
      <c r="F27" s="10">
        <v>24637</v>
      </c>
      <c r="G27" s="10">
        <v>28780</v>
      </c>
      <c r="H27" s="10">
        <v>28894</v>
      </c>
      <c r="I27" s="10">
        <v>29880</v>
      </c>
      <c r="J27" s="10">
        <v>27137.5</v>
      </c>
      <c r="K27" s="10" t="s">
        <v>32</v>
      </c>
    </row>
    <row r="28" spans="1:11" x14ac:dyDescent="0.55000000000000004">
      <c r="A28" s="3" t="s">
        <v>321</v>
      </c>
      <c r="B28" s="10">
        <v>13512</v>
      </c>
      <c r="C28" s="10">
        <v>13446</v>
      </c>
      <c r="D28" s="10">
        <v>15363.5</v>
      </c>
      <c r="E28" s="10">
        <v>17288</v>
      </c>
      <c r="F28" s="10">
        <v>16405</v>
      </c>
      <c r="G28" s="10">
        <v>18338</v>
      </c>
      <c r="H28" s="10">
        <v>18394</v>
      </c>
      <c r="I28" s="10">
        <v>18680</v>
      </c>
      <c r="J28" s="10">
        <v>18348</v>
      </c>
      <c r="K28" s="10" t="s">
        <v>32</v>
      </c>
    </row>
    <row r="29" spans="1:11" x14ac:dyDescent="0.55000000000000004">
      <c r="A29" s="3" t="s">
        <v>322</v>
      </c>
      <c r="B29" s="10">
        <v>7689</v>
      </c>
      <c r="C29" s="10">
        <v>8778</v>
      </c>
      <c r="D29" s="10">
        <v>9665</v>
      </c>
      <c r="E29" s="10">
        <v>10494</v>
      </c>
      <c r="F29" s="10">
        <v>11654</v>
      </c>
      <c r="G29" s="10">
        <v>11944.5</v>
      </c>
      <c r="H29" s="10">
        <v>12107</v>
      </c>
      <c r="I29" s="10">
        <v>10831</v>
      </c>
      <c r="J29" s="10">
        <v>12208</v>
      </c>
      <c r="K29" s="10" t="s">
        <v>32</v>
      </c>
    </row>
    <row r="30" spans="1:11" x14ac:dyDescent="0.55000000000000004">
      <c r="A30" s="3" t="s">
        <v>323</v>
      </c>
      <c r="B30" s="10">
        <v>12469</v>
      </c>
      <c r="C30" s="10">
        <v>13383.5</v>
      </c>
      <c r="D30" s="10">
        <v>14705</v>
      </c>
      <c r="E30" s="10">
        <v>15844</v>
      </c>
      <c r="F30" s="10">
        <v>16169</v>
      </c>
      <c r="G30" s="10">
        <v>16300</v>
      </c>
      <c r="H30" s="10">
        <v>17919.5</v>
      </c>
      <c r="I30" s="10">
        <v>17653</v>
      </c>
      <c r="J30" s="10">
        <v>16698</v>
      </c>
      <c r="K30" s="10" t="s">
        <v>32</v>
      </c>
    </row>
    <row r="31" spans="1:11" x14ac:dyDescent="0.55000000000000004">
      <c r="A31" s="3" t="s">
        <v>324</v>
      </c>
      <c r="B31" s="10">
        <v>7449.5</v>
      </c>
      <c r="C31" s="10">
        <v>8099</v>
      </c>
      <c r="D31" s="10">
        <v>9175</v>
      </c>
      <c r="E31" s="10">
        <v>10194</v>
      </c>
      <c r="F31" s="10">
        <v>10102</v>
      </c>
      <c r="G31" s="10">
        <v>10146</v>
      </c>
      <c r="H31" s="10">
        <v>10069</v>
      </c>
      <c r="I31" s="10">
        <v>10383</v>
      </c>
      <c r="J31" s="10">
        <v>11212.5</v>
      </c>
      <c r="K31" s="10" t="s">
        <v>32</v>
      </c>
    </row>
    <row r="32" spans="1:11" x14ac:dyDescent="0.55000000000000004">
      <c r="A32" s="3" t="s">
        <v>325</v>
      </c>
      <c r="B32" s="10">
        <v>17597.5</v>
      </c>
      <c r="C32" s="10">
        <v>17067</v>
      </c>
      <c r="D32" s="10">
        <v>19219</v>
      </c>
      <c r="E32" s="10">
        <v>23287.5</v>
      </c>
      <c r="F32" s="10">
        <v>25464</v>
      </c>
      <c r="G32" s="10">
        <v>22304</v>
      </c>
      <c r="H32" s="10">
        <v>21694</v>
      </c>
      <c r="I32" s="10">
        <v>22734</v>
      </c>
      <c r="J32" s="10">
        <v>23800</v>
      </c>
      <c r="K32" s="10" t="s">
        <v>32</v>
      </c>
    </row>
    <row r="33" spans="1:11" x14ac:dyDescent="0.55000000000000004">
      <c r="A33" s="3" t="s">
        <v>326</v>
      </c>
      <c r="B33" s="10">
        <v>12120.5</v>
      </c>
      <c r="C33" s="10">
        <v>14368</v>
      </c>
      <c r="D33" s="10">
        <v>18182</v>
      </c>
      <c r="E33" s="10">
        <v>18378</v>
      </c>
      <c r="F33" s="10">
        <v>19041</v>
      </c>
      <c r="G33" s="10">
        <v>21933</v>
      </c>
      <c r="H33" s="10">
        <v>19891.5</v>
      </c>
      <c r="I33" s="10">
        <v>27432.5</v>
      </c>
      <c r="J33" s="10">
        <v>22895</v>
      </c>
      <c r="K33" s="10" t="s">
        <v>32</v>
      </c>
    </row>
    <row r="34" spans="1:11" x14ac:dyDescent="0.55000000000000004">
      <c r="A34" s="2" t="s">
        <v>300</v>
      </c>
      <c r="B34" s="10">
        <v>10493</v>
      </c>
      <c r="C34" s="10">
        <v>11461</v>
      </c>
      <c r="D34" s="10">
        <v>12338</v>
      </c>
      <c r="E34" s="10">
        <v>13002</v>
      </c>
      <c r="F34" s="10">
        <v>13469</v>
      </c>
      <c r="G34" s="10">
        <v>13755</v>
      </c>
      <c r="H34" s="10">
        <v>14036</v>
      </c>
      <c r="I34" s="10">
        <v>14177</v>
      </c>
      <c r="J34" s="10">
        <v>14840</v>
      </c>
      <c r="K34" s="10" t="s">
        <v>32</v>
      </c>
    </row>
    <row r="35" spans="1:11" x14ac:dyDescent="0.55000000000000004">
      <c r="A35" s="3" t="s">
        <v>327</v>
      </c>
      <c r="B35" s="10">
        <v>14415</v>
      </c>
      <c r="C35" s="10">
        <v>16064</v>
      </c>
      <c r="D35" s="10">
        <v>16673</v>
      </c>
      <c r="E35" s="10">
        <v>19938</v>
      </c>
      <c r="F35" s="10">
        <v>19585.5</v>
      </c>
      <c r="G35" s="10">
        <v>22215.5</v>
      </c>
      <c r="H35" s="10">
        <v>18868.5</v>
      </c>
      <c r="I35" s="10">
        <v>18838</v>
      </c>
      <c r="J35" s="10">
        <v>19785</v>
      </c>
      <c r="K35" s="10" t="s">
        <v>32</v>
      </c>
    </row>
    <row r="36" spans="1:11" x14ac:dyDescent="0.55000000000000004">
      <c r="A36" s="3" t="s">
        <v>328</v>
      </c>
      <c r="B36" s="10">
        <v>6684</v>
      </c>
      <c r="C36" s="10">
        <v>6780.5</v>
      </c>
      <c r="D36" s="10">
        <v>8311.5</v>
      </c>
      <c r="E36" s="10">
        <v>9288.5</v>
      </c>
      <c r="F36" s="10">
        <v>9830</v>
      </c>
      <c r="G36" s="10">
        <v>9889.5</v>
      </c>
      <c r="H36" s="10">
        <v>8480</v>
      </c>
      <c r="I36" s="10">
        <v>9870.5</v>
      </c>
      <c r="J36" s="10">
        <v>9570</v>
      </c>
      <c r="K36" s="10" t="s">
        <v>32</v>
      </c>
    </row>
    <row r="37" spans="1:11" x14ac:dyDescent="0.55000000000000004">
      <c r="A37" s="3" t="s">
        <v>329</v>
      </c>
      <c r="B37" s="10">
        <v>14584</v>
      </c>
      <c r="C37" s="10">
        <v>15429</v>
      </c>
      <c r="D37" s="10">
        <v>16982.5</v>
      </c>
      <c r="E37" s="10">
        <v>17359.5</v>
      </c>
      <c r="F37" s="10">
        <v>17949</v>
      </c>
      <c r="G37" s="10">
        <v>18849</v>
      </c>
      <c r="H37" s="10">
        <v>19273</v>
      </c>
      <c r="I37" s="10">
        <v>19199</v>
      </c>
      <c r="J37" s="10">
        <v>19991</v>
      </c>
      <c r="K37" s="10" t="s">
        <v>32</v>
      </c>
    </row>
    <row r="38" spans="1:11" x14ac:dyDescent="0.55000000000000004">
      <c r="A38" s="3" t="s">
        <v>330</v>
      </c>
      <c r="B38" s="10">
        <v>7158</v>
      </c>
      <c r="C38" s="10">
        <v>7269.5</v>
      </c>
      <c r="D38" s="10">
        <v>8133</v>
      </c>
      <c r="E38" s="10">
        <v>9727</v>
      </c>
      <c r="F38" s="10">
        <v>9959</v>
      </c>
      <c r="G38" s="10">
        <v>9710.5</v>
      </c>
      <c r="H38" s="10">
        <v>10543</v>
      </c>
      <c r="I38" s="10">
        <v>10076</v>
      </c>
      <c r="J38" s="10">
        <v>11618</v>
      </c>
      <c r="K38" s="10" t="s">
        <v>32</v>
      </c>
    </row>
    <row r="39" spans="1:11" x14ac:dyDescent="0.55000000000000004">
      <c r="A39" s="3" t="s">
        <v>331</v>
      </c>
      <c r="B39" s="10">
        <v>7182</v>
      </c>
      <c r="C39" s="10">
        <v>8034</v>
      </c>
      <c r="D39" s="10">
        <v>8776</v>
      </c>
      <c r="E39" s="10">
        <v>9347</v>
      </c>
      <c r="F39" s="10">
        <v>10165.5</v>
      </c>
      <c r="G39" s="10">
        <v>10033</v>
      </c>
      <c r="H39" s="10">
        <v>9654</v>
      </c>
      <c r="I39" s="10">
        <v>10389</v>
      </c>
      <c r="J39" s="10">
        <v>10877.5</v>
      </c>
      <c r="K39" s="10" t="s">
        <v>32</v>
      </c>
    </row>
    <row r="40" spans="1:11" x14ac:dyDescent="0.55000000000000004">
      <c r="A40" s="3" t="s">
        <v>332</v>
      </c>
      <c r="B40" s="10">
        <v>6258.5</v>
      </c>
      <c r="C40" s="10">
        <v>7696</v>
      </c>
      <c r="D40" s="10">
        <v>7691</v>
      </c>
      <c r="E40" s="10">
        <v>8419.5</v>
      </c>
      <c r="F40" s="10">
        <v>8995</v>
      </c>
      <c r="G40" s="10">
        <v>9237.5</v>
      </c>
      <c r="H40" s="10">
        <v>9641</v>
      </c>
      <c r="I40" s="10">
        <v>10118.5</v>
      </c>
      <c r="J40" s="10">
        <v>10952</v>
      </c>
      <c r="K40" s="10" t="s">
        <v>32</v>
      </c>
    </row>
    <row r="41" spans="1:11" x14ac:dyDescent="0.55000000000000004">
      <c r="A41" s="3" t="s">
        <v>333</v>
      </c>
      <c r="B41" s="10">
        <v>10513</v>
      </c>
      <c r="C41" s="10">
        <v>10881</v>
      </c>
      <c r="D41" s="10">
        <v>13476</v>
      </c>
      <c r="E41" s="10">
        <v>15397.5</v>
      </c>
      <c r="F41" s="10">
        <v>14789</v>
      </c>
      <c r="G41" s="10">
        <v>17420</v>
      </c>
      <c r="H41" s="10">
        <v>22796</v>
      </c>
      <c r="I41" s="10">
        <v>16871</v>
      </c>
      <c r="J41" s="10">
        <v>19073</v>
      </c>
      <c r="K41" s="10" t="s">
        <v>32</v>
      </c>
    </row>
    <row r="42" spans="1:11" x14ac:dyDescent="0.55000000000000004">
      <c r="A42" s="3" t="s">
        <v>334</v>
      </c>
      <c r="B42" s="10">
        <v>9628</v>
      </c>
      <c r="C42" s="10">
        <v>10788.5</v>
      </c>
      <c r="D42" s="10">
        <v>12661.5</v>
      </c>
      <c r="E42" s="10">
        <v>12526</v>
      </c>
      <c r="F42" s="10">
        <v>10845.5</v>
      </c>
      <c r="G42" s="10">
        <v>12341</v>
      </c>
      <c r="H42" s="10">
        <v>19050</v>
      </c>
      <c r="I42" s="10">
        <v>15174</v>
      </c>
      <c r="J42" s="10">
        <v>19049</v>
      </c>
      <c r="K42" s="10" t="s">
        <v>32</v>
      </c>
    </row>
    <row r="43" spans="1:11" x14ac:dyDescent="0.55000000000000004">
      <c r="A43" s="2" t="s">
        <v>301</v>
      </c>
      <c r="B43" s="10">
        <v>12237</v>
      </c>
      <c r="C43" s="10">
        <v>13042.5</v>
      </c>
      <c r="D43" s="10">
        <v>14757</v>
      </c>
      <c r="E43" s="10">
        <v>16403</v>
      </c>
      <c r="F43" s="10">
        <v>17597</v>
      </c>
      <c r="G43" s="10">
        <v>18241.5</v>
      </c>
      <c r="H43" s="10">
        <v>18965</v>
      </c>
      <c r="I43" s="10">
        <v>20955.5</v>
      </c>
      <c r="J43" s="10">
        <v>20205</v>
      </c>
      <c r="K43" s="10" t="s">
        <v>32</v>
      </c>
    </row>
    <row r="44" spans="1:11" x14ac:dyDescent="0.55000000000000004">
      <c r="A44" s="3" t="s">
        <v>335</v>
      </c>
      <c r="B44" s="10">
        <v>14407</v>
      </c>
      <c r="C44" s="10">
        <v>11042</v>
      </c>
      <c r="D44" s="10">
        <v>12904.5</v>
      </c>
      <c r="E44" s="10">
        <v>12665</v>
      </c>
      <c r="F44" s="10">
        <v>18707</v>
      </c>
      <c r="G44" s="10">
        <v>16483</v>
      </c>
      <c r="H44" s="10">
        <v>18707</v>
      </c>
      <c r="I44" s="10">
        <v>21861</v>
      </c>
      <c r="J44" s="10">
        <v>26168</v>
      </c>
      <c r="K44" s="10" t="s">
        <v>32</v>
      </c>
    </row>
    <row r="45" spans="1:11" x14ac:dyDescent="0.55000000000000004">
      <c r="A45" s="3" t="s">
        <v>336</v>
      </c>
      <c r="B45" s="10">
        <v>6189</v>
      </c>
      <c r="C45" s="10">
        <v>7028</v>
      </c>
      <c r="D45" s="10">
        <v>8910</v>
      </c>
      <c r="E45" s="10">
        <v>6414.5</v>
      </c>
      <c r="F45" s="10">
        <v>8861</v>
      </c>
      <c r="G45" s="10">
        <v>8635</v>
      </c>
      <c r="H45" s="10">
        <v>8890</v>
      </c>
      <c r="I45" s="10">
        <v>8494</v>
      </c>
      <c r="J45" s="10">
        <v>6932</v>
      </c>
      <c r="K45" s="10" t="s">
        <v>32</v>
      </c>
    </row>
    <row r="46" spans="1:11" x14ac:dyDescent="0.55000000000000004">
      <c r="A46" s="3" t="s">
        <v>337</v>
      </c>
      <c r="B46" s="10">
        <v>7245</v>
      </c>
      <c r="C46" s="10">
        <v>7283</v>
      </c>
      <c r="D46" s="10">
        <v>9101.5</v>
      </c>
      <c r="E46" s="10">
        <v>9382</v>
      </c>
      <c r="F46" s="10">
        <v>10544</v>
      </c>
      <c r="G46" s="10">
        <v>8282</v>
      </c>
      <c r="H46" s="10">
        <v>8340</v>
      </c>
      <c r="I46" s="10">
        <v>11682</v>
      </c>
      <c r="J46" s="10">
        <v>13952</v>
      </c>
      <c r="K46" s="10" t="s">
        <v>32</v>
      </c>
    </row>
    <row r="47" spans="1:11" x14ac:dyDescent="0.55000000000000004">
      <c r="A47" s="3" t="s">
        <v>338</v>
      </c>
      <c r="B47" s="10">
        <v>13547</v>
      </c>
      <c r="C47" s="10">
        <v>16359.5</v>
      </c>
      <c r="D47" s="10">
        <v>17774</v>
      </c>
      <c r="E47" s="10">
        <v>17251.5</v>
      </c>
      <c r="F47" s="10">
        <v>17937</v>
      </c>
      <c r="G47" s="10">
        <v>23328</v>
      </c>
      <c r="H47" s="10">
        <v>20824</v>
      </c>
      <c r="I47" s="10">
        <v>26698</v>
      </c>
      <c r="J47" s="10">
        <v>22162</v>
      </c>
      <c r="K47" s="10" t="s">
        <v>32</v>
      </c>
    </row>
    <row r="48" spans="1:11" x14ac:dyDescent="0.55000000000000004">
      <c r="A48" s="3" t="s">
        <v>339</v>
      </c>
      <c r="B48" s="10">
        <v>11795</v>
      </c>
      <c r="C48" s="10">
        <v>12649</v>
      </c>
      <c r="D48" s="10">
        <v>15361</v>
      </c>
      <c r="E48" s="10">
        <v>17009</v>
      </c>
      <c r="F48" s="10">
        <v>16588</v>
      </c>
      <c r="G48" s="10">
        <v>20980</v>
      </c>
      <c r="H48" s="10">
        <v>19612</v>
      </c>
      <c r="I48" s="10">
        <v>19243.5</v>
      </c>
      <c r="J48" s="10">
        <v>20216</v>
      </c>
      <c r="K48" s="10" t="s">
        <v>32</v>
      </c>
    </row>
    <row r="49" spans="1:11" x14ac:dyDescent="0.55000000000000004">
      <c r="A49" s="3" t="s">
        <v>340</v>
      </c>
      <c r="B49" s="10">
        <v>11579.5</v>
      </c>
      <c r="C49" s="10">
        <v>11873</v>
      </c>
      <c r="D49" s="10">
        <v>13561</v>
      </c>
      <c r="E49" s="10">
        <v>15228</v>
      </c>
      <c r="F49" s="10">
        <v>14755</v>
      </c>
      <c r="G49" s="10">
        <v>15654</v>
      </c>
      <c r="H49" s="10">
        <v>16497.5</v>
      </c>
      <c r="I49" s="10">
        <v>19357</v>
      </c>
      <c r="J49" s="10">
        <v>18819.5</v>
      </c>
      <c r="K49" s="10" t="s">
        <v>32</v>
      </c>
    </row>
    <row r="50" spans="1:11" x14ac:dyDescent="0.55000000000000004">
      <c r="A50" s="3" t="s">
        <v>341</v>
      </c>
      <c r="B50" s="10">
        <v>13346</v>
      </c>
      <c r="C50" s="10">
        <v>14813.5</v>
      </c>
      <c r="D50" s="10">
        <v>15815</v>
      </c>
      <c r="E50" s="10">
        <v>21585</v>
      </c>
      <c r="F50" s="10">
        <v>25820</v>
      </c>
      <c r="G50" s="10">
        <v>24197</v>
      </c>
      <c r="H50" s="10">
        <v>24649</v>
      </c>
      <c r="I50" s="10">
        <v>23735.5</v>
      </c>
      <c r="J50" s="10">
        <v>24028</v>
      </c>
      <c r="K50" s="10" t="s">
        <v>32</v>
      </c>
    </row>
    <row r="51" spans="1:11" x14ac:dyDescent="0.55000000000000004">
      <c r="A51" s="3" t="s">
        <v>342</v>
      </c>
      <c r="B51" s="10">
        <v>12297</v>
      </c>
      <c r="C51" s="10">
        <v>13434</v>
      </c>
      <c r="D51" s="10">
        <v>15805.5</v>
      </c>
      <c r="E51" s="10">
        <v>12036</v>
      </c>
      <c r="F51" s="10">
        <v>8817</v>
      </c>
      <c r="G51" s="10">
        <v>4358</v>
      </c>
      <c r="H51" s="10">
        <v>12002</v>
      </c>
      <c r="I51" s="10">
        <v>15904</v>
      </c>
      <c r="J51" s="10">
        <v>12051</v>
      </c>
      <c r="K51" s="10" t="s">
        <v>32</v>
      </c>
    </row>
    <row r="52" spans="1:11" x14ac:dyDescent="0.55000000000000004">
      <c r="A52" s="2" t="s">
        <v>302</v>
      </c>
      <c r="B52" s="10">
        <v>6921</v>
      </c>
      <c r="C52" s="10">
        <v>5616</v>
      </c>
      <c r="D52" s="10">
        <v>7580</v>
      </c>
      <c r="E52" s="10">
        <v>8297</v>
      </c>
      <c r="F52" s="10">
        <v>11429</v>
      </c>
      <c r="G52" s="10">
        <v>9973</v>
      </c>
      <c r="H52" s="10">
        <v>9756.5</v>
      </c>
      <c r="I52" s="10">
        <v>9162</v>
      </c>
      <c r="J52" s="10">
        <v>1949.5</v>
      </c>
      <c r="K52" s="10" t="s">
        <v>32</v>
      </c>
    </row>
    <row r="53" spans="1:11" x14ac:dyDescent="0.55000000000000004">
      <c r="A53" s="3" t="s">
        <v>343</v>
      </c>
      <c r="B53" s="10">
        <v>6666</v>
      </c>
      <c r="C53" s="10">
        <v>4717.5</v>
      </c>
      <c r="D53" s="10">
        <v>6072</v>
      </c>
      <c r="E53" s="10">
        <v>7194.5</v>
      </c>
      <c r="F53" s="10">
        <v>17835.5</v>
      </c>
      <c r="G53" s="10">
        <v>13978</v>
      </c>
      <c r="H53" s="10">
        <v>11308</v>
      </c>
      <c r="I53" s="10">
        <v>16970</v>
      </c>
      <c r="J53" s="10">
        <v>12092.5</v>
      </c>
      <c r="K53" s="10" t="s">
        <v>32</v>
      </c>
    </row>
    <row r="54" spans="1:11" x14ac:dyDescent="0.55000000000000004">
      <c r="A54" s="3" t="s">
        <v>344</v>
      </c>
      <c r="B54" s="10">
        <v>6563.5</v>
      </c>
      <c r="C54" s="10">
        <v>7026</v>
      </c>
      <c r="D54" s="10">
        <v>5893</v>
      </c>
      <c r="E54" s="10">
        <v>7443</v>
      </c>
      <c r="F54" s="10">
        <v>5117</v>
      </c>
      <c r="G54" s="10">
        <v>10864</v>
      </c>
      <c r="H54" s="10">
        <v>8542</v>
      </c>
      <c r="I54" s="10">
        <v>7345</v>
      </c>
      <c r="J54" s="10">
        <v>1907.5</v>
      </c>
      <c r="K54" s="10" t="s">
        <v>32</v>
      </c>
    </row>
    <row r="55" spans="1:11" x14ac:dyDescent="0.55000000000000004">
      <c r="A55" s="3" t="s">
        <v>345</v>
      </c>
      <c r="B55" s="10">
        <v>2403</v>
      </c>
      <c r="C55" s="10">
        <v>2950</v>
      </c>
      <c r="D55" s="10">
        <v>4032</v>
      </c>
      <c r="E55" s="10">
        <v>2418</v>
      </c>
      <c r="F55" s="10">
        <v>11940</v>
      </c>
      <c r="G55" s="10">
        <v>7565</v>
      </c>
      <c r="H55" s="10">
        <v>5874</v>
      </c>
      <c r="I55" s="10">
        <v>8237</v>
      </c>
      <c r="J55" s="10">
        <v>4708</v>
      </c>
      <c r="K55" s="10" t="s">
        <v>32</v>
      </c>
    </row>
    <row r="56" spans="1:11" x14ac:dyDescent="0.55000000000000004">
      <c r="A56" s="3" t="s">
        <v>346</v>
      </c>
      <c r="B56" s="10" t="s">
        <v>32</v>
      </c>
      <c r="C56" s="10" t="s">
        <v>32</v>
      </c>
      <c r="D56" s="10" t="s">
        <v>32</v>
      </c>
      <c r="E56" s="10" t="s">
        <v>32</v>
      </c>
      <c r="F56" s="10" t="s">
        <v>32</v>
      </c>
      <c r="G56" s="10" t="s">
        <v>32</v>
      </c>
      <c r="H56" s="10" t="s">
        <v>32</v>
      </c>
      <c r="I56" s="10" t="s">
        <v>32</v>
      </c>
      <c r="J56" s="10">
        <v>175687</v>
      </c>
      <c r="K56" s="10" t="s">
        <v>32</v>
      </c>
    </row>
    <row r="57" spans="1:11" x14ac:dyDescent="0.55000000000000004">
      <c r="A57" s="3" t="s">
        <v>347</v>
      </c>
      <c r="B57" s="10" t="s">
        <v>32</v>
      </c>
      <c r="C57" s="10">
        <v>6466</v>
      </c>
      <c r="D57" s="10">
        <v>11071</v>
      </c>
      <c r="E57" s="10" t="s">
        <v>32</v>
      </c>
      <c r="F57" s="10">
        <v>28009</v>
      </c>
      <c r="G57" s="10">
        <v>13280.5</v>
      </c>
      <c r="H57" s="10">
        <v>121806</v>
      </c>
      <c r="I57" s="10">
        <v>135111</v>
      </c>
      <c r="J57" s="10">
        <v>113216</v>
      </c>
      <c r="K57" s="10" t="s">
        <v>32</v>
      </c>
    </row>
    <row r="58" spans="1:11" x14ac:dyDescent="0.55000000000000004">
      <c r="A58" s="3" t="s">
        <v>348</v>
      </c>
      <c r="B58" s="10">
        <v>9282</v>
      </c>
      <c r="C58" s="10">
        <v>6465</v>
      </c>
      <c r="D58" s="10">
        <v>10363</v>
      </c>
      <c r="E58" s="10">
        <v>13442</v>
      </c>
      <c r="F58" s="10">
        <v>15787</v>
      </c>
      <c r="G58" s="10">
        <v>8825</v>
      </c>
      <c r="H58" s="10">
        <v>12131</v>
      </c>
      <c r="I58" s="10">
        <v>12372.5</v>
      </c>
      <c r="J58" s="10">
        <v>14170</v>
      </c>
      <c r="K58" s="10" t="s">
        <v>32</v>
      </c>
    </row>
    <row r="59" spans="1:11" x14ac:dyDescent="0.55000000000000004">
      <c r="A59" s="3" t="s">
        <v>349</v>
      </c>
      <c r="B59" s="10">
        <v>3579.5</v>
      </c>
      <c r="C59" s="10">
        <v>5940</v>
      </c>
      <c r="D59" s="10">
        <v>9560.5</v>
      </c>
      <c r="E59" s="10">
        <v>6831</v>
      </c>
      <c r="F59" s="10">
        <v>24908</v>
      </c>
      <c r="G59" s="10">
        <v>4422.5</v>
      </c>
      <c r="H59" s="10">
        <v>17984</v>
      </c>
      <c r="I59" s="10">
        <v>15559.5</v>
      </c>
      <c r="J59" s="10">
        <v>3146</v>
      </c>
      <c r="K59" s="10" t="s">
        <v>32</v>
      </c>
    </row>
    <row r="60" spans="1:11" x14ac:dyDescent="0.55000000000000004">
      <c r="A60" s="2" t="s">
        <v>303</v>
      </c>
      <c r="B60" s="10">
        <v>29399</v>
      </c>
      <c r="C60" s="10">
        <v>31809.5</v>
      </c>
      <c r="D60" s="10">
        <v>37094</v>
      </c>
      <c r="E60" s="10">
        <v>42111</v>
      </c>
      <c r="F60" s="10">
        <v>47581</v>
      </c>
      <c r="G60" s="10">
        <v>54842</v>
      </c>
      <c r="H60" s="10">
        <v>61362</v>
      </c>
      <c r="I60" s="10">
        <v>64194</v>
      </c>
      <c r="J60" s="10">
        <v>65385.5</v>
      </c>
      <c r="K60" s="10" t="s">
        <v>32</v>
      </c>
    </row>
    <row r="61" spans="1:11" x14ac:dyDescent="0.55000000000000004">
      <c r="A61" s="3" t="s">
        <v>350</v>
      </c>
      <c r="B61" s="10">
        <v>29399</v>
      </c>
      <c r="C61" s="10">
        <v>31809.5</v>
      </c>
      <c r="D61" s="10">
        <v>37094</v>
      </c>
      <c r="E61" s="10">
        <v>42111</v>
      </c>
      <c r="F61" s="10">
        <v>47581</v>
      </c>
      <c r="G61" s="10">
        <v>54842</v>
      </c>
      <c r="H61" s="10">
        <v>61362</v>
      </c>
      <c r="I61" s="10">
        <v>64194</v>
      </c>
      <c r="J61" s="10">
        <v>65385.5</v>
      </c>
      <c r="K61" s="10" t="s">
        <v>32</v>
      </c>
    </row>
    <row r="62" spans="1:11" x14ac:dyDescent="0.55000000000000004">
      <c r="A62" s="2" t="s">
        <v>304</v>
      </c>
      <c r="B62" s="10">
        <v>7024</v>
      </c>
      <c r="C62" s="10">
        <v>6706</v>
      </c>
      <c r="D62" s="10">
        <v>8537</v>
      </c>
      <c r="E62" s="10">
        <v>10581</v>
      </c>
      <c r="F62" s="10">
        <v>9834.5</v>
      </c>
      <c r="G62" s="10">
        <v>7585</v>
      </c>
      <c r="H62" s="10">
        <v>7212</v>
      </c>
      <c r="I62" s="10">
        <v>7924</v>
      </c>
      <c r="J62" s="10">
        <v>7070.5</v>
      </c>
      <c r="K62" s="10" t="s">
        <v>32</v>
      </c>
    </row>
    <row r="63" spans="1:11" x14ac:dyDescent="0.55000000000000004">
      <c r="A63" s="3" t="s">
        <v>351</v>
      </c>
      <c r="B63" s="10">
        <v>7024</v>
      </c>
      <c r="C63" s="10">
        <v>6706</v>
      </c>
      <c r="D63" s="10">
        <v>8537</v>
      </c>
      <c r="E63" s="10">
        <v>10581</v>
      </c>
      <c r="F63" s="10">
        <v>9834.5</v>
      </c>
      <c r="G63" s="10">
        <v>7585</v>
      </c>
      <c r="H63" s="10">
        <v>7212</v>
      </c>
      <c r="I63" s="10">
        <v>7924</v>
      </c>
      <c r="J63" s="10">
        <v>7070.5</v>
      </c>
      <c r="K63" s="10" t="s">
        <v>32</v>
      </c>
    </row>
    <row r="64" spans="1:11" x14ac:dyDescent="0.55000000000000004">
      <c r="A64" s="2" t="s">
        <v>33</v>
      </c>
      <c r="B64" s="10">
        <v>10737</v>
      </c>
      <c r="C64" s="10">
        <v>11541</v>
      </c>
      <c r="D64" s="10">
        <v>12968</v>
      </c>
      <c r="E64" s="10">
        <v>14026</v>
      </c>
      <c r="F64" s="10">
        <v>14700</v>
      </c>
      <c r="G64" s="10">
        <v>15201</v>
      </c>
      <c r="H64" s="10">
        <v>15645</v>
      </c>
      <c r="I64" s="10">
        <v>16117.5</v>
      </c>
      <c r="J64" s="10">
        <v>14416</v>
      </c>
      <c r="K64" s="10" t="s">
        <v>32</v>
      </c>
    </row>
  </sheetData>
  <hyperlinks>
    <hyperlink ref="A2" location="'Cover page'!A1" display="'Cover page'!A1" xr:uid="{6F6C2D7B-B42B-4D22-9C03-CD9575104E64}"/>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E974-B877-4D1C-A94F-D4E9B8D2437F}">
  <dimension ref="A1:K64"/>
  <sheetViews>
    <sheetView zoomScale="85" zoomScaleNormal="85" workbookViewId="0">
      <selection activeCell="B2" sqref="B2"/>
    </sheetView>
  </sheetViews>
  <sheetFormatPr defaultRowHeight="14.4" x14ac:dyDescent="0.55000000000000004"/>
  <cols>
    <col min="1" max="1" width="41"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page'!$A$38</f>
        <v>Table 5.3. Claims (median time lost weeks) by Bodily location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296</v>
      </c>
      <c r="B8" s="9">
        <v>2.6</v>
      </c>
      <c r="C8" s="9">
        <v>2.5</v>
      </c>
      <c r="D8" s="9">
        <v>2.9627697238475013</v>
      </c>
      <c r="E8" s="9">
        <v>3</v>
      </c>
      <c r="F8" s="9">
        <v>3.1578947368421053</v>
      </c>
      <c r="G8" s="9">
        <v>3</v>
      </c>
      <c r="H8" s="9">
        <v>2.8062500000000004</v>
      </c>
      <c r="I8" s="9">
        <v>2.8000000000000003</v>
      </c>
      <c r="J8" s="9">
        <v>3.3552631578947367</v>
      </c>
      <c r="K8" s="9" t="s">
        <v>32</v>
      </c>
    </row>
    <row r="9" spans="1:11" x14ac:dyDescent="0.55000000000000004">
      <c r="A9" s="3" t="s">
        <v>305</v>
      </c>
      <c r="B9" s="9">
        <v>4.5999999999999996</v>
      </c>
      <c r="C9" s="9">
        <v>3.7706184210526317</v>
      </c>
      <c r="D9" s="9">
        <v>4.9631578947368418</v>
      </c>
      <c r="E9" s="9">
        <v>4.3118421052631577</v>
      </c>
      <c r="F9" s="9">
        <v>5.2105263157894735</v>
      </c>
      <c r="G9" s="9">
        <v>4.4157894736842103</v>
      </c>
      <c r="H9" s="9">
        <v>4.5999999999999996</v>
      </c>
      <c r="I9" s="9">
        <v>4.6000000000000005</v>
      </c>
      <c r="J9" s="9">
        <v>4.5271992477442327</v>
      </c>
      <c r="K9" s="9" t="s">
        <v>32</v>
      </c>
    </row>
    <row r="10" spans="1:11" x14ac:dyDescent="0.55000000000000004">
      <c r="A10" s="3" t="s">
        <v>306</v>
      </c>
      <c r="B10" s="9">
        <v>1.6</v>
      </c>
      <c r="C10" s="9">
        <v>1.8</v>
      </c>
      <c r="D10" s="9">
        <v>2</v>
      </c>
      <c r="E10" s="9">
        <v>1.847535527445928</v>
      </c>
      <c r="F10" s="9">
        <v>2</v>
      </c>
      <c r="G10" s="9">
        <v>2</v>
      </c>
      <c r="H10" s="9">
        <v>1.5999999999999999</v>
      </c>
      <c r="I10" s="9">
        <v>1.7206318659099562</v>
      </c>
      <c r="J10" s="9">
        <v>2</v>
      </c>
      <c r="K10" s="9" t="s">
        <v>32</v>
      </c>
    </row>
    <row r="11" spans="1:11" x14ac:dyDescent="0.55000000000000004">
      <c r="A11" s="3" t="s">
        <v>307</v>
      </c>
      <c r="B11" s="9">
        <v>4.3735587954110899</v>
      </c>
      <c r="C11" s="9">
        <v>3.3695874999999997</v>
      </c>
      <c r="D11" s="9">
        <v>2.7172039473684211</v>
      </c>
      <c r="E11" s="9">
        <v>3.7052631578947373</v>
      </c>
      <c r="F11" s="9">
        <v>3.629513304975764</v>
      </c>
      <c r="G11" s="9">
        <v>3.25</v>
      </c>
      <c r="H11" s="9">
        <v>4</v>
      </c>
      <c r="I11" s="9">
        <v>9</v>
      </c>
      <c r="J11" s="9">
        <v>5.7421052631578942</v>
      </c>
      <c r="K11" s="9" t="s">
        <v>32</v>
      </c>
    </row>
    <row r="12" spans="1:11" x14ac:dyDescent="0.55000000000000004">
      <c r="A12" s="3" t="s">
        <v>308</v>
      </c>
      <c r="B12" s="9">
        <v>2.3544687189672295</v>
      </c>
      <c r="C12" s="9">
        <v>2.5263157894736841</v>
      </c>
      <c r="D12" s="9">
        <v>2.1999999999999997</v>
      </c>
      <c r="E12" s="9">
        <v>3.197222222222222</v>
      </c>
      <c r="F12" s="9">
        <v>2.6</v>
      </c>
      <c r="G12" s="9">
        <v>2.5882352941176472</v>
      </c>
      <c r="H12" s="9">
        <v>2.1999999999999997</v>
      </c>
      <c r="I12" s="9">
        <v>2.1375000000000002</v>
      </c>
      <c r="J12" s="9">
        <v>2.7762146773118701</v>
      </c>
      <c r="K12" s="9" t="s">
        <v>32</v>
      </c>
    </row>
    <row r="13" spans="1:11" x14ac:dyDescent="0.55000000000000004">
      <c r="A13" s="3" t="s">
        <v>309</v>
      </c>
      <c r="B13" s="9">
        <v>2.6052631578947367</v>
      </c>
      <c r="C13" s="9">
        <v>2.8</v>
      </c>
      <c r="D13" s="9">
        <v>2.7947368421052632</v>
      </c>
      <c r="E13" s="9">
        <v>3</v>
      </c>
      <c r="F13" s="9">
        <v>3.0800595238095241</v>
      </c>
      <c r="G13" s="9">
        <v>3.6</v>
      </c>
      <c r="H13" s="9">
        <v>3.3746867167919801</v>
      </c>
      <c r="I13" s="9">
        <v>2.8916549377018921</v>
      </c>
      <c r="J13" s="9">
        <v>3.7197510712099571</v>
      </c>
      <c r="K13" s="9" t="s">
        <v>32</v>
      </c>
    </row>
    <row r="14" spans="1:11" x14ac:dyDescent="0.55000000000000004">
      <c r="A14" s="3" t="s">
        <v>310</v>
      </c>
      <c r="B14" s="9">
        <v>2.9</v>
      </c>
      <c r="C14" s="9">
        <v>2.6029411764705883</v>
      </c>
      <c r="D14" s="9">
        <v>3.0428571428571427</v>
      </c>
      <c r="E14" s="9">
        <v>3.2</v>
      </c>
      <c r="F14" s="9">
        <v>3.7408906882591095</v>
      </c>
      <c r="G14" s="9">
        <v>3.1719342105263157</v>
      </c>
      <c r="H14" s="9">
        <v>3.4</v>
      </c>
      <c r="I14" s="9">
        <v>3.2731190476190477</v>
      </c>
      <c r="J14" s="9">
        <v>4</v>
      </c>
      <c r="K14" s="9" t="s">
        <v>32</v>
      </c>
    </row>
    <row r="15" spans="1:11" x14ac:dyDescent="0.55000000000000004">
      <c r="A15" s="3" t="s">
        <v>311</v>
      </c>
      <c r="B15" s="9">
        <v>3.6210526315789471</v>
      </c>
      <c r="C15" s="9">
        <v>4.1973684210526319</v>
      </c>
      <c r="D15" s="9">
        <v>4.4000000000000004</v>
      </c>
      <c r="E15" s="9">
        <v>4</v>
      </c>
      <c r="F15" s="9">
        <v>3.024193548387097</v>
      </c>
      <c r="G15" s="9">
        <v>5.5994260590264071</v>
      </c>
      <c r="H15" s="9">
        <v>4.7625521669341895</v>
      </c>
      <c r="I15" s="9">
        <v>4.5562500000000004</v>
      </c>
      <c r="J15" s="9">
        <v>3.9388215865698051</v>
      </c>
      <c r="K15" s="9" t="s">
        <v>32</v>
      </c>
    </row>
    <row r="16" spans="1:11" x14ac:dyDescent="0.55000000000000004">
      <c r="A16" s="3" t="s">
        <v>312</v>
      </c>
      <c r="B16" s="9">
        <v>2.1999999999999997</v>
      </c>
      <c r="C16" s="9">
        <v>2.2022727272727272</v>
      </c>
      <c r="D16" s="9">
        <v>3.2</v>
      </c>
      <c r="E16" s="9">
        <v>3.2575757575757578</v>
      </c>
      <c r="F16" s="9">
        <v>3.4</v>
      </c>
      <c r="G16" s="9">
        <v>2.8000000000000003</v>
      </c>
      <c r="H16" s="9">
        <v>2.2000000000000002</v>
      </c>
      <c r="I16" s="9">
        <v>2.2052631578947368</v>
      </c>
      <c r="J16" s="9">
        <v>2.7565789473684212</v>
      </c>
      <c r="K16" s="9" t="s">
        <v>32</v>
      </c>
    </row>
    <row r="17" spans="1:11" x14ac:dyDescent="0.55000000000000004">
      <c r="A17" s="2" t="s">
        <v>297</v>
      </c>
      <c r="B17" s="9">
        <v>6.2158385093167698</v>
      </c>
      <c r="C17" s="9">
        <v>6.3629943502824862</v>
      </c>
      <c r="D17" s="9">
        <v>7.5495335276967932</v>
      </c>
      <c r="E17" s="9">
        <v>8.2105263157894743</v>
      </c>
      <c r="F17" s="9">
        <v>9.2105263157894743</v>
      </c>
      <c r="G17" s="9">
        <v>9</v>
      </c>
      <c r="H17" s="9">
        <v>9.1434210526315791</v>
      </c>
      <c r="I17" s="9">
        <v>9</v>
      </c>
      <c r="J17" s="9">
        <v>10</v>
      </c>
      <c r="K17" s="9" t="s">
        <v>32</v>
      </c>
    </row>
    <row r="18" spans="1:11" x14ac:dyDescent="0.55000000000000004">
      <c r="A18" s="3" t="s">
        <v>313</v>
      </c>
      <c r="B18" s="9">
        <v>6.2158385093167698</v>
      </c>
      <c r="C18" s="9">
        <v>6.3629943502824862</v>
      </c>
      <c r="D18" s="9">
        <v>7.5495335276967932</v>
      </c>
      <c r="E18" s="9">
        <v>8.2105263157894743</v>
      </c>
      <c r="F18" s="9">
        <v>9.2105263157894743</v>
      </c>
      <c r="G18" s="9">
        <v>9</v>
      </c>
      <c r="H18" s="9">
        <v>9.1434210526315791</v>
      </c>
      <c r="I18" s="9">
        <v>9</v>
      </c>
      <c r="J18" s="9">
        <v>10</v>
      </c>
      <c r="K18" s="9" t="s">
        <v>32</v>
      </c>
    </row>
    <row r="19" spans="1:11" x14ac:dyDescent="0.55000000000000004">
      <c r="A19" s="2" t="s">
        <v>298</v>
      </c>
      <c r="B19" s="9">
        <v>5</v>
      </c>
      <c r="C19" s="9">
        <v>5</v>
      </c>
      <c r="D19" s="9">
        <v>5.6</v>
      </c>
      <c r="E19" s="9">
        <v>5.6000000000000005</v>
      </c>
      <c r="F19" s="9">
        <v>6</v>
      </c>
      <c r="G19" s="9">
        <v>6.25</v>
      </c>
      <c r="H19" s="9">
        <v>6.3999999999999995</v>
      </c>
      <c r="I19" s="9">
        <v>6.8</v>
      </c>
      <c r="J19" s="9">
        <v>7</v>
      </c>
      <c r="K19" s="9" t="s">
        <v>32</v>
      </c>
    </row>
    <row r="20" spans="1:11" x14ac:dyDescent="0.55000000000000004">
      <c r="A20" s="3" t="s">
        <v>314</v>
      </c>
      <c r="B20" s="9">
        <v>5</v>
      </c>
      <c r="C20" s="9">
        <v>5.0280789473684209</v>
      </c>
      <c r="D20" s="9">
        <v>5.8</v>
      </c>
      <c r="E20" s="9">
        <v>5.8</v>
      </c>
      <c r="F20" s="9">
        <v>6.3475711741296301</v>
      </c>
      <c r="G20" s="9">
        <v>6.5581039755351673</v>
      </c>
      <c r="H20" s="9">
        <v>6.6208655813794959</v>
      </c>
      <c r="I20" s="9">
        <v>7.1200941689873956</v>
      </c>
      <c r="J20" s="9">
        <v>7.4765000000000006</v>
      </c>
      <c r="K20" s="9" t="s">
        <v>32</v>
      </c>
    </row>
    <row r="21" spans="1:11" x14ac:dyDescent="0.55000000000000004">
      <c r="A21" s="3" t="s">
        <v>315</v>
      </c>
      <c r="B21" s="9">
        <v>3.4083333333333332</v>
      </c>
      <c r="C21" s="9">
        <v>3.4024999999999999</v>
      </c>
      <c r="D21" s="9">
        <v>4</v>
      </c>
      <c r="E21" s="9">
        <v>4</v>
      </c>
      <c r="F21" s="9">
        <v>4.0694980512564642</v>
      </c>
      <c r="G21" s="9">
        <v>4.8</v>
      </c>
      <c r="H21" s="9">
        <v>4.2105263157894735</v>
      </c>
      <c r="I21" s="9">
        <v>4.7545196167482198</v>
      </c>
      <c r="J21" s="9">
        <v>4.8</v>
      </c>
      <c r="K21" s="9" t="s">
        <v>32</v>
      </c>
    </row>
    <row r="22" spans="1:11" x14ac:dyDescent="0.55000000000000004">
      <c r="A22" s="3" t="s">
        <v>316</v>
      </c>
      <c r="B22" s="9">
        <v>5.6052631578947372</v>
      </c>
      <c r="C22" s="9">
        <v>5.466379310344827</v>
      </c>
      <c r="D22" s="9">
        <v>5.6052631578947372</v>
      </c>
      <c r="E22" s="9">
        <v>6</v>
      </c>
      <c r="F22" s="9">
        <v>6.2105263157894735</v>
      </c>
      <c r="G22" s="9">
        <v>6.2105263157894735</v>
      </c>
      <c r="H22" s="9">
        <v>6.8</v>
      </c>
      <c r="I22" s="9">
        <v>6.9213395243801266</v>
      </c>
      <c r="J22" s="9">
        <v>7</v>
      </c>
      <c r="K22" s="9" t="s">
        <v>32</v>
      </c>
    </row>
    <row r="23" spans="1:11" x14ac:dyDescent="0.55000000000000004">
      <c r="A23" s="3" t="s">
        <v>317</v>
      </c>
      <c r="B23" s="9">
        <v>5.2</v>
      </c>
      <c r="C23" s="9">
        <v>3.5894736842105264</v>
      </c>
      <c r="D23" s="9">
        <v>5</v>
      </c>
      <c r="E23" s="9">
        <v>5.0697368421052627</v>
      </c>
      <c r="F23" s="9">
        <v>4.6072072072072068</v>
      </c>
      <c r="G23" s="9">
        <v>4.689473684210526</v>
      </c>
      <c r="H23" s="9">
        <v>4.6114819759679566</v>
      </c>
      <c r="I23" s="9">
        <v>7.1004125000000009</v>
      </c>
      <c r="J23" s="9">
        <v>7.1902124999999995</v>
      </c>
      <c r="K23" s="9" t="s">
        <v>32</v>
      </c>
    </row>
    <row r="24" spans="1:11" x14ac:dyDescent="0.55000000000000004">
      <c r="A24" s="3" t="s">
        <v>318</v>
      </c>
      <c r="B24" s="9">
        <v>2.8</v>
      </c>
      <c r="C24" s="9">
        <v>3.6979125000000002</v>
      </c>
      <c r="D24" s="9">
        <v>3.2105263157894739</v>
      </c>
      <c r="E24" s="9">
        <v>2.7407258064516129</v>
      </c>
      <c r="F24" s="9">
        <v>6</v>
      </c>
      <c r="G24" s="9">
        <v>2.6002121828308726</v>
      </c>
      <c r="H24" s="9">
        <v>4</v>
      </c>
      <c r="I24" s="9">
        <v>3.7026315789473685</v>
      </c>
      <c r="J24" s="9">
        <v>7</v>
      </c>
      <c r="K24" s="9" t="s">
        <v>32</v>
      </c>
    </row>
    <row r="25" spans="1:11" x14ac:dyDescent="0.55000000000000004">
      <c r="A25" s="2" t="s">
        <v>299</v>
      </c>
      <c r="B25" s="9">
        <v>6</v>
      </c>
      <c r="C25" s="9">
        <v>6</v>
      </c>
      <c r="D25" s="9">
        <v>6.3673694569528516</v>
      </c>
      <c r="E25" s="9">
        <v>6.7</v>
      </c>
      <c r="F25" s="9">
        <v>7</v>
      </c>
      <c r="G25" s="9">
        <v>7</v>
      </c>
      <c r="H25" s="9">
        <v>7.2</v>
      </c>
      <c r="I25" s="9">
        <v>7.439473684210526</v>
      </c>
      <c r="J25" s="9">
        <v>7.4285714285714288</v>
      </c>
      <c r="K25" s="9" t="s">
        <v>32</v>
      </c>
    </row>
    <row r="26" spans="1:11" x14ac:dyDescent="0.55000000000000004">
      <c r="A26" s="3" t="s">
        <v>319</v>
      </c>
      <c r="B26" s="9">
        <v>10.199999999999999</v>
      </c>
      <c r="C26" s="9">
        <v>10.605263157894736</v>
      </c>
      <c r="D26" s="9">
        <v>12.162524401231323</v>
      </c>
      <c r="E26" s="9">
        <v>12.585585585585585</v>
      </c>
      <c r="F26" s="9">
        <v>13.334799495845873</v>
      </c>
      <c r="G26" s="9">
        <v>13</v>
      </c>
      <c r="H26" s="9">
        <v>14.240603872343518</v>
      </c>
      <c r="I26" s="9">
        <v>14.450253843390325</v>
      </c>
      <c r="J26" s="9">
        <v>14.428969230769232</v>
      </c>
      <c r="K26" s="9" t="s">
        <v>32</v>
      </c>
    </row>
    <row r="27" spans="1:11" x14ac:dyDescent="0.55000000000000004">
      <c r="A27" s="3" t="s">
        <v>320</v>
      </c>
      <c r="B27" s="9">
        <v>8.6</v>
      </c>
      <c r="C27" s="9">
        <v>9.4</v>
      </c>
      <c r="D27" s="9">
        <v>10.000039647926414</v>
      </c>
      <c r="E27" s="9">
        <v>9.6</v>
      </c>
      <c r="F27" s="9">
        <v>11.157894736842104</v>
      </c>
      <c r="G27" s="9">
        <v>12</v>
      </c>
      <c r="H27" s="9">
        <v>12.247291666666666</v>
      </c>
      <c r="I27" s="9">
        <v>12.65657894736842</v>
      </c>
      <c r="J27" s="9">
        <v>11.5858375</v>
      </c>
      <c r="K27" s="9" t="s">
        <v>32</v>
      </c>
    </row>
    <row r="28" spans="1:11" x14ac:dyDescent="0.55000000000000004">
      <c r="A28" s="3" t="s">
        <v>321</v>
      </c>
      <c r="B28" s="9">
        <v>7.6889242643511828</v>
      </c>
      <c r="C28" s="9">
        <v>7.1091625000000001</v>
      </c>
      <c r="D28" s="9">
        <v>7.8038461538461537</v>
      </c>
      <c r="E28" s="9">
        <v>8.7894736842105257</v>
      </c>
      <c r="F28" s="9">
        <v>9</v>
      </c>
      <c r="G28" s="9">
        <v>9.7980117938968192</v>
      </c>
      <c r="H28" s="9">
        <v>10.03998538011696</v>
      </c>
      <c r="I28" s="9">
        <v>10.363636363636363</v>
      </c>
      <c r="J28" s="9">
        <v>10</v>
      </c>
      <c r="K28" s="9" t="s">
        <v>32</v>
      </c>
    </row>
    <row r="29" spans="1:11" x14ac:dyDescent="0.55000000000000004">
      <c r="A29" s="3" t="s">
        <v>322</v>
      </c>
      <c r="B29" s="9">
        <v>4.3466410714285715</v>
      </c>
      <c r="C29" s="9">
        <v>4.2</v>
      </c>
      <c r="D29" s="9">
        <v>4.8</v>
      </c>
      <c r="E29" s="9">
        <v>5</v>
      </c>
      <c r="F29" s="9">
        <v>5.3947368421052628</v>
      </c>
      <c r="G29" s="9">
        <v>5.7612915895191605</v>
      </c>
      <c r="H29" s="9">
        <v>5.2003067585842926</v>
      </c>
      <c r="I29" s="9">
        <v>5</v>
      </c>
      <c r="J29" s="9">
        <v>5.489347461655866</v>
      </c>
      <c r="K29" s="9" t="s">
        <v>32</v>
      </c>
    </row>
    <row r="30" spans="1:11" x14ac:dyDescent="0.55000000000000004">
      <c r="A30" s="3" t="s">
        <v>323</v>
      </c>
      <c r="B30" s="9">
        <v>7</v>
      </c>
      <c r="C30" s="9">
        <v>7</v>
      </c>
      <c r="D30" s="9">
        <v>7.5292593775506589</v>
      </c>
      <c r="E30" s="9">
        <v>7.7069893314367004</v>
      </c>
      <c r="F30" s="9">
        <v>8.118282962873236</v>
      </c>
      <c r="G30" s="9">
        <v>8.7102106486115733</v>
      </c>
      <c r="H30" s="9">
        <v>8.8054514263930361</v>
      </c>
      <c r="I30" s="9">
        <v>9.276315789473685</v>
      </c>
      <c r="J30" s="9">
        <v>9</v>
      </c>
      <c r="K30" s="9" t="s">
        <v>32</v>
      </c>
    </row>
    <row r="31" spans="1:11" x14ac:dyDescent="0.55000000000000004">
      <c r="A31" s="3" t="s">
        <v>324</v>
      </c>
      <c r="B31" s="9">
        <v>3.4</v>
      </c>
      <c r="C31" s="9">
        <v>3.418421052631579</v>
      </c>
      <c r="D31" s="9">
        <v>3.8</v>
      </c>
      <c r="E31" s="9">
        <v>4</v>
      </c>
      <c r="F31" s="9">
        <v>4</v>
      </c>
      <c r="G31" s="9">
        <v>4</v>
      </c>
      <c r="H31" s="9">
        <v>4</v>
      </c>
      <c r="I31" s="9">
        <v>4.0003582774022499</v>
      </c>
      <c r="J31" s="9">
        <v>4.3999999999999995</v>
      </c>
      <c r="K31" s="9" t="s">
        <v>32</v>
      </c>
    </row>
    <row r="32" spans="1:11" x14ac:dyDescent="0.55000000000000004">
      <c r="A32" s="3" t="s">
        <v>325</v>
      </c>
      <c r="B32" s="9">
        <v>7.3769230769230774</v>
      </c>
      <c r="C32" s="9">
        <v>7.04</v>
      </c>
      <c r="D32" s="9">
        <v>6.9403508771929827</v>
      </c>
      <c r="E32" s="9">
        <v>8.4210526315789469</v>
      </c>
      <c r="F32" s="9">
        <v>9.03688</v>
      </c>
      <c r="G32" s="9">
        <v>8.7502236842105265</v>
      </c>
      <c r="H32" s="9">
        <v>9.2000000000000011</v>
      </c>
      <c r="I32" s="9">
        <v>9.7547315533779013</v>
      </c>
      <c r="J32" s="9">
        <v>9.9827894736842104</v>
      </c>
      <c r="K32" s="9" t="s">
        <v>32</v>
      </c>
    </row>
    <row r="33" spans="1:11" x14ac:dyDescent="0.55000000000000004">
      <c r="A33" s="3" t="s">
        <v>326</v>
      </c>
      <c r="B33" s="9">
        <v>6.9333333333333336</v>
      </c>
      <c r="C33" s="9">
        <v>6.7105263157894735</v>
      </c>
      <c r="D33" s="9">
        <v>7.3583333333333325</v>
      </c>
      <c r="E33" s="9">
        <v>7.3986301369863012</v>
      </c>
      <c r="F33" s="9">
        <v>7.8942287996722662</v>
      </c>
      <c r="G33" s="9">
        <v>12.135886754609272</v>
      </c>
      <c r="H33" s="9">
        <v>10.005263157894737</v>
      </c>
      <c r="I33" s="9">
        <v>13.203125</v>
      </c>
      <c r="J33" s="9">
        <v>11.305263157894737</v>
      </c>
      <c r="K33" s="9" t="s">
        <v>32</v>
      </c>
    </row>
    <row r="34" spans="1:11" x14ac:dyDescent="0.55000000000000004">
      <c r="A34" s="2" t="s">
        <v>300</v>
      </c>
      <c r="B34" s="9">
        <v>5.4736842105263159</v>
      </c>
      <c r="C34" s="9">
        <v>5.8</v>
      </c>
      <c r="D34" s="9">
        <v>6.2</v>
      </c>
      <c r="E34" s="9">
        <v>6.3141750000000005</v>
      </c>
      <c r="F34" s="9">
        <v>6.9947368421052634</v>
      </c>
      <c r="G34" s="9">
        <v>7</v>
      </c>
      <c r="H34" s="9">
        <v>7.1440583712070573</v>
      </c>
      <c r="I34" s="9">
        <v>7.4</v>
      </c>
      <c r="J34" s="9">
        <v>7.8047034325391271</v>
      </c>
      <c r="K34" s="9" t="s">
        <v>32</v>
      </c>
    </row>
    <row r="35" spans="1:11" x14ac:dyDescent="0.55000000000000004">
      <c r="A35" s="3" t="s">
        <v>327</v>
      </c>
      <c r="B35" s="9">
        <v>7.5816749999999997</v>
      </c>
      <c r="C35" s="9">
        <v>7.9071814102564106</v>
      </c>
      <c r="D35" s="9">
        <v>9.8997763157894738</v>
      </c>
      <c r="E35" s="9">
        <v>9</v>
      </c>
      <c r="F35" s="9">
        <v>10.164313667232598</v>
      </c>
      <c r="G35" s="9">
        <v>11.001727414061151</v>
      </c>
      <c r="H35" s="9">
        <v>9.7667865601861195</v>
      </c>
      <c r="I35" s="9">
        <v>10.585750000000001</v>
      </c>
      <c r="J35" s="9">
        <v>10.983660130718954</v>
      </c>
      <c r="K35" s="9" t="s">
        <v>32</v>
      </c>
    </row>
    <row r="36" spans="1:11" x14ac:dyDescent="0.55000000000000004">
      <c r="A36" s="3" t="s">
        <v>328</v>
      </c>
      <c r="B36" s="9">
        <v>4</v>
      </c>
      <c r="C36" s="9">
        <v>3.6687500000000002</v>
      </c>
      <c r="D36" s="9">
        <v>5</v>
      </c>
      <c r="E36" s="9">
        <v>4.4000000000000004</v>
      </c>
      <c r="F36" s="9">
        <v>4.7894736842105265</v>
      </c>
      <c r="G36" s="9">
        <v>5</v>
      </c>
      <c r="H36" s="9">
        <v>4.4668822557755394</v>
      </c>
      <c r="I36" s="9">
        <v>5.3999999999999995</v>
      </c>
      <c r="J36" s="9">
        <v>5.3148148148148149</v>
      </c>
      <c r="K36" s="9" t="s">
        <v>32</v>
      </c>
    </row>
    <row r="37" spans="1:11" x14ac:dyDescent="0.55000000000000004">
      <c r="A37" s="3" t="s">
        <v>329</v>
      </c>
      <c r="B37" s="9">
        <v>6.5</v>
      </c>
      <c r="C37" s="9">
        <v>6.7894736842105265</v>
      </c>
      <c r="D37" s="9">
        <v>7.2</v>
      </c>
      <c r="E37" s="9">
        <v>7.3343879007677764</v>
      </c>
      <c r="F37" s="9">
        <v>8.099472552232692</v>
      </c>
      <c r="G37" s="9">
        <v>8.4</v>
      </c>
      <c r="H37" s="9">
        <v>8.8252575535106637</v>
      </c>
      <c r="I37" s="9">
        <v>9.1664305555555554</v>
      </c>
      <c r="J37" s="9">
        <v>9.6852659774436098</v>
      </c>
      <c r="K37" s="9" t="s">
        <v>32</v>
      </c>
    </row>
    <row r="38" spans="1:11" x14ac:dyDescent="0.55000000000000004">
      <c r="A38" s="3" t="s">
        <v>330</v>
      </c>
      <c r="B38" s="9">
        <v>4.2</v>
      </c>
      <c r="C38" s="9">
        <v>4.0003706723997334</v>
      </c>
      <c r="D38" s="9">
        <v>4.7613636363636367</v>
      </c>
      <c r="E38" s="9">
        <v>5</v>
      </c>
      <c r="F38" s="9">
        <v>5.3947368421052628</v>
      </c>
      <c r="G38" s="9">
        <v>5.0001651364026678</v>
      </c>
      <c r="H38" s="9">
        <v>5.2008684210526317</v>
      </c>
      <c r="I38" s="9">
        <v>5.2</v>
      </c>
      <c r="J38" s="9">
        <v>6</v>
      </c>
      <c r="K38" s="9" t="s">
        <v>32</v>
      </c>
    </row>
    <row r="39" spans="1:11" x14ac:dyDescent="0.55000000000000004">
      <c r="A39" s="3" t="s">
        <v>331</v>
      </c>
      <c r="B39" s="9">
        <v>4.75</v>
      </c>
      <c r="C39" s="9">
        <v>5</v>
      </c>
      <c r="D39" s="9">
        <v>5.6052631578947372</v>
      </c>
      <c r="E39" s="9">
        <v>5.6885789473684207</v>
      </c>
      <c r="F39" s="9">
        <v>6.3996591945471124</v>
      </c>
      <c r="G39" s="9">
        <v>6.1679705129478108</v>
      </c>
      <c r="H39" s="9">
        <v>6.2</v>
      </c>
      <c r="I39" s="9">
        <v>6.4684401195229659</v>
      </c>
      <c r="J39" s="9">
        <v>6.7894736842105265</v>
      </c>
      <c r="K39" s="9" t="s">
        <v>32</v>
      </c>
    </row>
    <row r="40" spans="1:11" x14ac:dyDescent="0.55000000000000004">
      <c r="A40" s="3" t="s">
        <v>332</v>
      </c>
      <c r="B40" s="9">
        <v>4.6007099207389626</v>
      </c>
      <c r="C40" s="9">
        <v>5.333333333333333</v>
      </c>
      <c r="D40" s="9">
        <v>5.3793723384720309</v>
      </c>
      <c r="E40" s="9">
        <v>5.8</v>
      </c>
      <c r="F40" s="9">
        <v>6.2</v>
      </c>
      <c r="G40" s="9">
        <v>6.0439804601323672</v>
      </c>
      <c r="H40" s="9">
        <v>6.2</v>
      </c>
      <c r="I40" s="9">
        <v>6.3947368421052628</v>
      </c>
      <c r="J40" s="9">
        <v>6.8</v>
      </c>
      <c r="K40" s="9" t="s">
        <v>32</v>
      </c>
    </row>
    <row r="41" spans="1:11" x14ac:dyDescent="0.55000000000000004">
      <c r="A41" s="3" t="s">
        <v>333</v>
      </c>
      <c r="B41" s="9">
        <v>5.2149078947368421</v>
      </c>
      <c r="C41" s="9">
        <v>5.3486138793259643</v>
      </c>
      <c r="D41" s="9">
        <v>6.0546930845158249</v>
      </c>
      <c r="E41" s="9">
        <v>6.03125</v>
      </c>
      <c r="F41" s="9">
        <v>7.1900157480314952</v>
      </c>
      <c r="G41" s="9">
        <v>6.3468181818181817</v>
      </c>
      <c r="H41" s="9">
        <v>8.4372894736842117</v>
      </c>
      <c r="I41" s="9">
        <v>8.0538307610066333</v>
      </c>
      <c r="J41" s="9">
        <v>7.9473684210526319</v>
      </c>
      <c r="K41" s="9" t="s">
        <v>32</v>
      </c>
    </row>
    <row r="42" spans="1:11" x14ac:dyDescent="0.55000000000000004">
      <c r="A42" s="3" t="s">
        <v>334</v>
      </c>
      <c r="B42" s="9">
        <v>4.4000000000000004</v>
      </c>
      <c r="C42" s="9">
        <v>4.8</v>
      </c>
      <c r="D42" s="9">
        <v>5.6</v>
      </c>
      <c r="E42" s="9">
        <v>5</v>
      </c>
      <c r="F42" s="9">
        <v>5</v>
      </c>
      <c r="G42" s="9">
        <v>6.5842105263157897</v>
      </c>
      <c r="H42" s="9">
        <v>7.5368421052631582</v>
      </c>
      <c r="I42" s="9">
        <v>6.8675675675675674</v>
      </c>
      <c r="J42" s="9">
        <v>11.142857142857142</v>
      </c>
      <c r="K42" s="9" t="s">
        <v>32</v>
      </c>
    </row>
    <row r="43" spans="1:11" x14ac:dyDescent="0.55000000000000004">
      <c r="A43" s="2" t="s">
        <v>301</v>
      </c>
      <c r="B43" s="9">
        <v>6.1725000000000003</v>
      </c>
      <c r="C43" s="9">
        <v>6.0008375000000003</v>
      </c>
      <c r="D43" s="9">
        <v>6.5313933333333338</v>
      </c>
      <c r="E43" s="9">
        <v>6.8</v>
      </c>
      <c r="F43" s="9">
        <v>7.4107581021246158</v>
      </c>
      <c r="G43" s="9">
        <v>8.5</v>
      </c>
      <c r="H43" s="9">
        <v>8.6</v>
      </c>
      <c r="I43" s="9">
        <v>9.5</v>
      </c>
      <c r="J43" s="9">
        <v>9.4</v>
      </c>
      <c r="K43" s="9" t="s">
        <v>32</v>
      </c>
    </row>
    <row r="44" spans="1:11" x14ac:dyDescent="0.55000000000000004">
      <c r="A44" s="3" t="s">
        <v>335</v>
      </c>
      <c r="B44" s="9">
        <v>8.0749999999999993</v>
      </c>
      <c r="C44" s="9">
        <v>6.2052631578947368</v>
      </c>
      <c r="D44" s="9">
        <v>7.4902597402597397</v>
      </c>
      <c r="E44" s="9">
        <v>6.6981782784035602</v>
      </c>
      <c r="F44" s="9">
        <v>7.5578947368421048</v>
      </c>
      <c r="G44" s="9">
        <v>9.1315789473684212</v>
      </c>
      <c r="H44" s="9">
        <v>9.7174999999999994</v>
      </c>
      <c r="I44" s="9">
        <v>12.511538461538461</v>
      </c>
      <c r="J44" s="9">
        <v>13.647815789473682</v>
      </c>
      <c r="K44" s="9" t="s">
        <v>32</v>
      </c>
    </row>
    <row r="45" spans="1:11" x14ac:dyDescent="0.55000000000000004">
      <c r="A45" s="3" t="s">
        <v>336</v>
      </c>
      <c r="B45" s="9">
        <v>3.9091624999999999</v>
      </c>
      <c r="C45" s="9">
        <v>3</v>
      </c>
      <c r="D45" s="9">
        <v>3.6</v>
      </c>
      <c r="E45" s="9">
        <v>3.6974187445097639</v>
      </c>
      <c r="F45" s="9">
        <v>4.2</v>
      </c>
      <c r="G45" s="9">
        <v>3.9977986829727188</v>
      </c>
      <c r="H45" s="9">
        <v>3.8</v>
      </c>
      <c r="I45" s="9">
        <v>3.8</v>
      </c>
      <c r="J45" s="9">
        <v>3.2</v>
      </c>
      <c r="K45" s="9" t="s">
        <v>32</v>
      </c>
    </row>
    <row r="46" spans="1:11" x14ac:dyDescent="0.55000000000000004">
      <c r="A46" s="3" t="s">
        <v>337</v>
      </c>
      <c r="B46" s="9">
        <v>3.5272727272727273</v>
      </c>
      <c r="C46" s="9">
        <v>3.41</v>
      </c>
      <c r="D46" s="9">
        <v>4</v>
      </c>
      <c r="E46" s="9">
        <v>3.8</v>
      </c>
      <c r="F46" s="9">
        <v>4.056479337683295</v>
      </c>
      <c r="G46" s="9">
        <v>3.8</v>
      </c>
      <c r="H46" s="9">
        <v>3.708333333333333</v>
      </c>
      <c r="I46" s="9">
        <v>4.7</v>
      </c>
      <c r="J46" s="9">
        <v>4.985795454545455</v>
      </c>
      <c r="K46" s="9" t="s">
        <v>32</v>
      </c>
    </row>
    <row r="47" spans="1:11" x14ac:dyDescent="0.55000000000000004">
      <c r="A47" s="3" t="s">
        <v>338</v>
      </c>
      <c r="B47" s="9">
        <v>6.2</v>
      </c>
      <c r="C47" s="9">
        <v>7.1891891891891895</v>
      </c>
      <c r="D47" s="9">
        <v>7</v>
      </c>
      <c r="E47" s="9">
        <v>6.8793750000000005</v>
      </c>
      <c r="F47" s="9">
        <v>7.6055555555555552</v>
      </c>
      <c r="G47" s="9">
        <v>9.6</v>
      </c>
      <c r="H47" s="9">
        <v>9.6780857142857144</v>
      </c>
      <c r="I47" s="9">
        <v>11.108767543859649</v>
      </c>
      <c r="J47" s="9">
        <v>9.7494843749999998</v>
      </c>
      <c r="K47" s="9" t="s">
        <v>32</v>
      </c>
    </row>
    <row r="48" spans="1:11" x14ac:dyDescent="0.55000000000000004">
      <c r="A48" s="3" t="s">
        <v>339</v>
      </c>
      <c r="B48" s="9">
        <v>4.9151142857142851</v>
      </c>
      <c r="C48" s="9">
        <v>5.6533574982841452</v>
      </c>
      <c r="D48" s="9">
        <v>5.6130984555984558</v>
      </c>
      <c r="E48" s="9">
        <v>6.5118421052631579</v>
      </c>
      <c r="F48" s="9">
        <v>6</v>
      </c>
      <c r="G48" s="9">
        <v>7.7010645161290325</v>
      </c>
      <c r="H48" s="9">
        <v>7.504402777777778</v>
      </c>
      <c r="I48" s="9">
        <v>7.6384615384615389</v>
      </c>
      <c r="J48" s="9">
        <v>7.95</v>
      </c>
      <c r="K48" s="9" t="s">
        <v>32</v>
      </c>
    </row>
    <row r="49" spans="1:11" x14ac:dyDescent="0.55000000000000004">
      <c r="A49" s="3" t="s">
        <v>340</v>
      </c>
      <c r="B49" s="9">
        <v>6.5998717948717953</v>
      </c>
      <c r="C49" s="9">
        <v>6.3452833333333336</v>
      </c>
      <c r="D49" s="9">
        <v>7</v>
      </c>
      <c r="E49" s="9">
        <v>7</v>
      </c>
      <c r="F49" s="9">
        <v>6.8969444444444443</v>
      </c>
      <c r="G49" s="9">
        <v>8.6</v>
      </c>
      <c r="H49" s="9">
        <v>8.5419642857142861</v>
      </c>
      <c r="I49" s="9">
        <v>9.7171428571428571</v>
      </c>
      <c r="J49" s="9">
        <v>9.0007401194059309</v>
      </c>
      <c r="K49" s="9" t="s">
        <v>32</v>
      </c>
    </row>
    <row r="50" spans="1:11" x14ac:dyDescent="0.55000000000000004">
      <c r="A50" s="3" t="s">
        <v>341</v>
      </c>
      <c r="B50" s="9">
        <v>6.9819142857142857</v>
      </c>
      <c r="C50" s="9">
        <v>6.8</v>
      </c>
      <c r="D50" s="9">
        <v>7</v>
      </c>
      <c r="E50" s="9">
        <v>9.0670553935860063</v>
      </c>
      <c r="F50" s="9">
        <v>10.463157894736844</v>
      </c>
      <c r="G50" s="9">
        <v>10.243870967741936</v>
      </c>
      <c r="H50" s="9">
        <v>10</v>
      </c>
      <c r="I50" s="9">
        <v>11.032925000000001</v>
      </c>
      <c r="J50" s="9">
        <v>11.373352925095681</v>
      </c>
      <c r="K50" s="9" t="s">
        <v>32</v>
      </c>
    </row>
    <row r="51" spans="1:11" x14ac:dyDescent="0.55000000000000004">
      <c r="A51" s="3" t="s">
        <v>342</v>
      </c>
      <c r="B51" s="9">
        <v>5.4937500000000004</v>
      </c>
      <c r="C51" s="9">
        <v>5</v>
      </c>
      <c r="D51" s="9">
        <v>7.682463556851312</v>
      </c>
      <c r="E51" s="9">
        <v>5.3999999999999995</v>
      </c>
      <c r="F51" s="9">
        <v>4.6026315789473689</v>
      </c>
      <c r="G51" s="9">
        <v>2.9001919385796544</v>
      </c>
      <c r="H51" s="9">
        <v>5.6421052631578945</v>
      </c>
      <c r="I51" s="9">
        <v>6.591343150379295</v>
      </c>
      <c r="J51" s="9">
        <v>6.3935483870967733</v>
      </c>
      <c r="K51" s="9" t="s">
        <v>32</v>
      </c>
    </row>
    <row r="52" spans="1:11" x14ac:dyDescent="0.55000000000000004">
      <c r="A52" s="2" t="s">
        <v>302</v>
      </c>
      <c r="B52" s="9">
        <v>3.8000000000000003</v>
      </c>
      <c r="C52" s="9">
        <v>3.0893640350877192</v>
      </c>
      <c r="D52" s="9">
        <v>3.9230769230769229</v>
      </c>
      <c r="E52" s="9">
        <v>4.8</v>
      </c>
      <c r="F52" s="9">
        <v>4.6315789473684212</v>
      </c>
      <c r="G52" s="9">
        <v>4.97</v>
      </c>
      <c r="H52" s="9">
        <v>5</v>
      </c>
      <c r="I52" s="9">
        <v>7</v>
      </c>
      <c r="J52" s="9">
        <v>1.3336290792136856</v>
      </c>
      <c r="K52" s="9" t="s">
        <v>32</v>
      </c>
    </row>
    <row r="53" spans="1:11" x14ac:dyDescent="0.55000000000000004">
      <c r="A53" s="3" t="s">
        <v>343</v>
      </c>
      <c r="B53" s="9">
        <v>3.798582995951417</v>
      </c>
      <c r="C53" s="9">
        <v>3.6946638946638943</v>
      </c>
      <c r="D53" s="9">
        <v>3</v>
      </c>
      <c r="E53" s="9">
        <v>4.3026315789473681</v>
      </c>
      <c r="F53" s="9">
        <v>10.947368421052632</v>
      </c>
      <c r="G53" s="9">
        <v>6.1</v>
      </c>
      <c r="H53" s="9">
        <v>5.7625000000000002</v>
      </c>
      <c r="I53" s="9">
        <v>8.6052631578947363</v>
      </c>
      <c r="J53" s="9">
        <v>10.7</v>
      </c>
      <c r="K53" s="9" t="s">
        <v>32</v>
      </c>
    </row>
    <row r="54" spans="1:11" x14ac:dyDescent="0.55000000000000004">
      <c r="A54" s="3" t="s">
        <v>344</v>
      </c>
      <c r="B54" s="9">
        <v>3.2</v>
      </c>
      <c r="C54" s="9">
        <v>4.2105263157894735</v>
      </c>
      <c r="D54" s="9">
        <v>3.1909428571428573</v>
      </c>
      <c r="E54" s="9">
        <v>3.8000000000000003</v>
      </c>
      <c r="F54" s="9">
        <v>2.9272430507468594</v>
      </c>
      <c r="G54" s="9">
        <v>5.2027175690542027</v>
      </c>
      <c r="H54" s="9">
        <v>5</v>
      </c>
      <c r="I54" s="9">
        <v>7</v>
      </c>
      <c r="J54" s="9">
        <v>1.263157894736842</v>
      </c>
      <c r="K54" s="9" t="s">
        <v>32</v>
      </c>
    </row>
    <row r="55" spans="1:11" x14ac:dyDescent="0.55000000000000004">
      <c r="A55" s="3" t="s">
        <v>345</v>
      </c>
      <c r="B55" s="9">
        <v>2.09375</v>
      </c>
      <c r="C55" s="9">
        <v>1.35</v>
      </c>
      <c r="D55" s="9">
        <v>2.4399210526315791</v>
      </c>
      <c r="E55" s="9">
        <v>1.8</v>
      </c>
      <c r="F55" s="9">
        <v>3.6605263157894736</v>
      </c>
      <c r="G55" s="9">
        <v>2.500283333333333</v>
      </c>
      <c r="H55" s="9">
        <v>3.1999999999999997</v>
      </c>
      <c r="I55" s="9">
        <v>3.8947368421052633</v>
      </c>
      <c r="J55" s="9">
        <v>1.9999737305277536</v>
      </c>
      <c r="K55" s="9" t="s">
        <v>32</v>
      </c>
    </row>
    <row r="56" spans="1:11" x14ac:dyDescent="0.55000000000000004">
      <c r="A56" s="3" t="s">
        <v>346</v>
      </c>
      <c r="B56" s="9" t="s">
        <v>32</v>
      </c>
      <c r="C56" s="9" t="s">
        <v>32</v>
      </c>
      <c r="D56" s="9" t="s">
        <v>32</v>
      </c>
      <c r="E56" s="9" t="s">
        <v>32</v>
      </c>
      <c r="F56" s="9" t="s">
        <v>32</v>
      </c>
      <c r="G56" s="9" t="s">
        <v>32</v>
      </c>
      <c r="H56" s="9" t="s">
        <v>32</v>
      </c>
      <c r="I56" s="9" t="s">
        <v>32</v>
      </c>
      <c r="J56" s="9">
        <v>14</v>
      </c>
      <c r="K56" s="9" t="s">
        <v>32</v>
      </c>
    </row>
    <row r="57" spans="1:11" x14ac:dyDescent="0.55000000000000004">
      <c r="A57" s="3" t="s">
        <v>347</v>
      </c>
      <c r="B57" s="9" t="s">
        <v>32</v>
      </c>
      <c r="C57" s="9">
        <v>5.8</v>
      </c>
      <c r="D57" s="9">
        <v>8.2569444444444446</v>
      </c>
      <c r="E57" s="9" t="s">
        <v>32</v>
      </c>
      <c r="F57" s="9">
        <v>11.178571428571429</v>
      </c>
      <c r="G57" s="9">
        <v>7.8815789473684212</v>
      </c>
      <c r="H57" s="9">
        <v>16.339761188105712</v>
      </c>
      <c r="I57" s="9">
        <v>71</v>
      </c>
      <c r="J57" s="9">
        <v>67.8</v>
      </c>
      <c r="K57" s="9" t="s">
        <v>32</v>
      </c>
    </row>
    <row r="58" spans="1:11" x14ac:dyDescent="0.55000000000000004">
      <c r="A58" s="3" t="s">
        <v>348</v>
      </c>
      <c r="B58" s="9">
        <v>4.3263157894736839</v>
      </c>
      <c r="C58" s="9">
        <v>3.6</v>
      </c>
      <c r="D58" s="9">
        <v>4.5571428571428569</v>
      </c>
      <c r="E58" s="9">
        <v>6.5300023923444979</v>
      </c>
      <c r="F58" s="9">
        <v>5.4443609022556396</v>
      </c>
      <c r="G58" s="9">
        <v>4.7052631578947368</v>
      </c>
      <c r="H58" s="9">
        <v>5</v>
      </c>
      <c r="I58" s="9">
        <v>5.61</v>
      </c>
      <c r="J58" s="9">
        <v>6.0750000000000002</v>
      </c>
      <c r="K58" s="9" t="s">
        <v>32</v>
      </c>
    </row>
    <row r="59" spans="1:11" x14ac:dyDescent="0.55000000000000004">
      <c r="A59" s="3" t="s">
        <v>349</v>
      </c>
      <c r="B59" s="9">
        <v>2.5</v>
      </c>
      <c r="C59" s="9">
        <v>2.6</v>
      </c>
      <c r="D59" s="9">
        <v>5.4723076923076928</v>
      </c>
      <c r="E59" s="9">
        <v>3.5999999999999996</v>
      </c>
      <c r="F59" s="9">
        <v>26.705263157894734</v>
      </c>
      <c r="G59" s="9">
        <v>4.0999999999999996</v>
      </c>
      <c r="H59" s="9">
        <v>5.2186270158307444</v>
      </c>
      <c r="I59" s="9">
        <v>7.30424716553288</v>
      </c>
      <c r="J59" s="9">
        <v>1.8</v>
      </c>
      <c r="K59" s="9" t="s">
        <v>32</v>
      </c>
    </row>
    <row r="60" spans="1:11" x14ac:dyDescent="0.55000000000000004">
      <c r="A60" s="2" t="s">
        <v>303</v>
      </c>
      <c r="B60" s="9">
        <v>16.492539473684211</v>
      </c>
      <c r="C60" s="9">
        <v>17.399999999999999</v>
      </c>
      <c r="D60" s="9">
        <v>20.2</v>
      </c>
      <c r="E60" s="9">
        <v>23</v>
      </c>
      <c r="F60" s="9">
        <v>26.932380952380953</v>
      </c>
      <c r="G60" s="9">
        <v>29.942857142857143</v>
      </c>
      <c r="H60" s="9">
        <v>33.789473684210527</v>
      </c>
      <c r="I60" s="9">
        <v>35.789473684210527</v>
      </c>
      <c r="J60" s="9">
        <v>37.001383963324969</v>
      </c>
      <c r="K60" s="9" t="s">
        <v>32</v>
      </c>
    </row>
    <row r="61" spans="1:11" x14ac:dyDescent="0.55000000000000004">
      <c r="A61" s="3" t="s">
        <v>350</v>
      </c>
      <c r="B61" s="9">
        <v>16.492539473684211</v>
      </c>
      <c r="C61" s="9">
        <v>17.399999999999999</v>
      </c>
      <c r="D61" s="9">
        <v>20.2</v>
      </c>
      <c r="E61" s="9">
        <v>23</v>
      </c>
      <c r="F61" s="9">
        <v>26.932380952380953</v>
      </c>
      <c r="G61" s="9">
        <v>29.942857142857143</v>
      </c>
      <c r="H61" s="9">
        <v>33.789473684210527</v>
      </c>
      <c r="I61" s="9">
        <v>35.789473684210527</v>
      </c>
      <c r="J61" s="9">
        <v>37.001383963324969</v>
      </c>
      <c r="K61" s="9" t="s">
        <v>32</v>
      </c>
    </row>
    <row r="62" spans="1:11" x14ac:dyDescent="0.55000000000000004">
      <c r="A62" s="2" t="s">
        <v>304</v>
      </c>
      <c r="B62" s="9">
        <v>4</v>
      </c>
      <c r="C62" s="9">
        <v>3.8</v>
      </c>
      <c r="D62" s="9">
        <v>3.8052631578947373</v>
      </c>
      <c r="E62" s="9">
        <v>4.5999999999999996</v>
      </c>
      <c r="F62" s="9">
        <v>4.2947368421052632</v>
      </c>
      <c r="G62" s="9">
        <v>4</v>
      </c>
      <c r="H62" s="9">
        <v>3.4000000000000004</v>
      </c>
      <c r="I62" s="9">
        <v>4.0002750577621295</v>
      </c>
      <c r="J62" s="9">
        <v>4.0004509155250352</v>
      </c>
      <c r="K62" s="9" t="s">
        <v>32</v>
      </c>
    </row>
    <row r="63" spans="1:11" x14ac:dyDescent="0.55000000000000004">
      <c r="A63" s="3" t="s">
        <v>351</v>
      </c>
      <c r="B63" s="9">
        <v>4</v>
      </c>
      <c r="C63" s="9">
        <v>3.8</v>
      </c>
      <c r="D63" s="9">
        <v>3.8052631578947373</v>
      </c>
      <c r="E63" s="9">
        <v>4.5999999999999996</v>
      </c>
      <c r="F63" s="9">
        <v>4.2947368421052632</v>
      </c>
      <c r="G63" s="9">
        <v>4</v>
      </c>
      <c r="H63" s="9">
        <v>3.4000000000000004</v>
      </c>
      <c r="I63" s="9">
        <v>4.0002750577621295</v>
      </c>
      <c r="J63" s="9">
        <v>4.0004509155250352</v>
      </c>
      <c r="K63" s="9" t="s">
        <v>32</v>
      </c>
    </row>
    <row r="64" spans="1:11" x14ac:dyDescent="0.55000000000000004">
      <c r="A64" s="2" t="s">
        <v>33</v>
      </c>
      <c r="B64" s="9">
        <v>5.7936105476673427</v>
      </c>
      <c r="C64" s="9">
        <v>5.8142857142857149</v>
      </c>
      <c r="D64" s="9">
        <v>6.333333333333333</v>
      </c>
      <c r="E64" s="9">
        <v>6.6266908212560391</v>
      </c>
      <c r="F64" s="9">
        <v>7.2</v>
      </c>
      <c r="G64" s="9">
        <v>7.5258032696590176</v>
      </c>
      <c r="H64" s="9">
        <v>7.7894736842105265</v>
      </c>
      <c r="I64" s="9">
        <v>8</v>
      </c>
      <c r="J64" s="9">
        <v>7.2</v>
      </c>
      <c r="K64" s="9" t="s">
        <v>32</v>
      </c>
    </row>
  </sheetData>
  <hyperlinks>
    <hyperlink ref="A2" location="'Cover page'!A1" display="'Cover page'!A1" xr:uid="{84EFC3DC-2CF0-4C2C-B182-17174149AFC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56BC3-D7FA-4374-8CF4-50036DCF8F6C}">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page'!$A$40</f>
        <v>Table 6.1. Claims (count) by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8">
        <v>4982</v>
      </c>
      <c r="C8" s="8">
        <v>4676</v>
      </c>
      <c r="D8" s="8">
        <v>4569</v>
      </c>
      <c r="E8" s="8">
        <v>4759</v>
      </c>
      <c r="F8" s="8">
        <v>4746</v>
      </c>
      <c r="G8" s="8">
        <v>4765</v>
      </c>
      <c r="H8" s="8">
        <v>5150</v>
      </c>
      <c r="I8" s="8">
        <v>5297</v>
      </c>
      <c r="J8" s="8">
        <v>5216</v>
      </c>
      <c r="K8" s="8">
        <v>5661</v>
      </c>
    </row>
    <row r="9" spans="1:11" x14ac:dyDescent="0.55000000000000004">
      <c r="A9" s="3" t="s">
        <v>361</v>
      </c>
      <c r="B9" s="8">
        <v>1343</v>
      </c>
      <c r="C9" s="8">
        <v>1344</v>
      </c>
      <c r="D9" s="8">
        <v>1310</v>
      </c>
      <c r="E9" s="8">
        <v>1318</v>
      </c>
      <c r="F9" s="8">
        <v>1277</v>
      </c>
      <c r="G9" s="8">
        <v>1235</v>
      </c>
      <c r="H9" s="8">
        <v>1388</v>
      </c>
      <c r="I9" s="8">
        <v>1446</v>
      </c>
      <c r="J9" s="8">
        <v>1459</v>
      </c>
      <c r="K9" s="8">
        <v>1565</v>
      </c>
    </row>
    <row r="10" spans="1:11" x14ac:dyDescent="0.55000000000000004">
      <c r="A10" s="3" t="s">
        <v>362</v>
      </c>
      <c r="B10" s="8">
        <v>316</v>
      </c>
      <c r="C10" s="8">
        <v>270</v>
      </c>
      <c r="D10" s="8">
        <v>264</v>
      </c>
      <c r="E10" s="8">
        <v>281</v>
      </c>
      <c r="F10" s="8">
        <v>274</v>
      </c>
      <c r="G10" s="8">
        <v>231</v>
      </c>
      <c r="H10" s="8">
        <v>304</v>
      </c>
      <c r="I10" s="8">
        <v>267</v>
      </c>
      <c r="J10" s="8">
        <v>304</v>
      </c>
      <c r="K10" s="8">
        <v>348</v>
      </c>
    </row>
    <row r="11" spans="1:11" x14ac:dyDescent="0.55000000000000004">
      <c r="A11" s="3" t="s">
        <v>363</v>
      </c>
      <c r="B11" s="8">
        <v>221</v>
      </c>
      <c r="C11" s="8">
        <v>209</v>
      </c>
      <c r="D11" s="8">
        <v>215</v>
      </c>
      <c r="E11" s="8">
        <v>243</v>
      </c>
      <c r="F11" s="8">
        <v>238</v>
      </c>
      <c r="G11" s="8">
        <v>230</v>
      </c>
      <c r="H11" s="8">
        <v>244</v>
      </c>
      <c r="I11" s="8">
        <v>258</v>
      </c>
      <c r="J11" s="8">
        <v>237</v>
      </c>
      <c r="K11" s="8">
        <v>294</v>
      </c>
    </row>
    <row r="12" spans="1:11" x14ac:dyDescent="0.55000000000000004">
      <c r="A12" s="3" t="s">
        <v>364</v>
      </c>
      <c r="B12" s="8">
        <v>159</v>
      </c>
      <c r="C12" s="8">
        <v>133</v>
      </c>
      <c r="D12" s="8">
        <v>158</v>
      </c>
      <c r="E12" s="8">
        <v>175</v>
      </c>
      <c r="F12" s="8">
        <v>151</v>
      </c>
      <c r="G12" s="8">
        <v>154</v>
      </c>
      <c r="H12" s="8">
        <v>182</v>
      </c>
      <c r="I12" s="8">
        <v>172</v>
      </c>
      <c r="J12" s="8">
        <v>186</v>
      </c>
      <c r="K12" s="8">
        <v>223</v>
      </c>
    </row>
    <row r="13" spans="1:11" x14ac:dyDescent="0.55000000000000004">
      <c r="A13" s="3" t="s">
        <v>411</v>
      </c>
      <c r="B13" s="8">
        <v>1640</v>
      </c>
      <c r="C13" s="8">
        <v>1576</v>
      </c>
      <c r="D13" s="8">
        <v>1507</v>
      </c>
      <c r="E13" s="8">
        <v>1582</v>
      </c>
      <c r="F13" s="8">
        <v>1632</v>
      </c>
      <c r="G13" s="8">
        <v>1652</v>
      </c>
      <c r="H13" s="8">
        <v>1697</v>
      </c>
      <c r="I13" s="8">
        <v>1802</v>
      </c>
      <c r="J13" s="8">
        <v>1780</v>
      </c>
      <c r="K13" s="8">
        <v>1946</v>
      </c>
    </row>
    <row r="14" spans="1:11" x14ac:dyDescent="0.55000000000000004">
      <c r="A14" s="3" t="s">
        <v>365</v>
      </c>
      <c r="B14" s="8">
        <v>503</v>
      </c>
      <c r="C14" s="8">
        <v>417</v>
      </c>
      <c r="D14" s="8">
        <v>406</v>
      </c>
      <c r="E14" s="8">
        <v>467</v>
      </c>
      <c r="F14" s="8">
        <v>462</v>
      </c>
      <c r="G14" s="8">
        <v>543</v>
      </c>
      <c r="H14" s="8">
        <v>533</v>
      </c>
      <c r="I14" s="8">
        <v>526</v>
      </c>
      <c r="J14" s="8">
        <v>519</v>
      </c>
      <c r="K14" s="8">
        <v>536</v>
      </c>
    </row>
    <row r="15" spans="1:11" x14ac:dyDescent="0.55000000000000004">
      <c r="A15" s="3" t="s">
        <v>366</v>
      </c>
      <c r="B15" s="8">
        <v>69</v>
      </c>
      <c r="C15" s="8">
        <v>60</v>
      </c>
      <c r="D15" s="8">
        <v>49</v>
      </c>
      <c r="E15" s="8">
        <v>53</v>
      </c>
      <c r="F15" s="8">
        <v>49</v>
      </c>
      <c r="G15" s="8">
        <v>61</v>
      </c>
      <c r="H15" s="8">
        <v>38</v>
      </c>
      <c r="I15" s="8">
        <v>69</v>
      </c>
      <c r="J15" s="8">
        <v>50</v>
      </c>
      <c r="K15" s="8">
        <v>60</v>
      </c>
    </row>
    <row r="16" spans="1:11" x14ac:dyDescent="0.55000000000000004">
      <c r="A16" s="3" t="s">
        <v>367</v>
      </c>
      <c r="B16" s="8">
        <v>59</v>
      </c>
      <c r="C16" s="8">
        <v>42</v>
      </c>
      <c r="D16" s="8">
        <v>49</v>
      </c>
      <c r="E16" s="8">
        <v>46</v>
      </c>
      <c r="F16" s="8">
        <v>39</v>
      </c>
      <c r="G16" s="8">
        <v>56</v>
      </c>
      <c r="H16" s="8">
        <v>64</v>
      </c>
      <c r="I16" s="8">
        <v>67</v>
      </c>
      <c r="J16" s="8">
        <v>68</v>
      </c>
      <c r="K16" s="8">
        <v>71</v>
      </c>
    </row>
    <row r="17" spans="1:11" x14ac:dyDescent="0.55000000000000004">
      <c r="A17" s="3" t="s">
        <v>368</v>
      </c>
      <c r="B17" s="8">
        <v>672</v>
      </c>
      <c r="C17" s="8">
        <v>625</v>
      </c>
      <c r="D17" s="8">
        <v>611</v>
      </c>
      <c r="E17" s="8">
        <v>594</v>
      </c>
      <c r="F17" s="8">
        <v>624</v>
      </c>
      <c r="G17" s="8">
        <v>603</v>
      </c>
      <c r="H17" s="8">
        <v>700</v>
      </c>
      <c r="I17" s="8">
        <v>690</v>
      </c>
      <c r="J17" s="8">
        <v>613</v>
      </c>
      <c r="K17" s="8">
        <v>618</v>
      </c>
    </row>
    <row r="18" spans="1:11" x14ac:dyDescent="0.55000000000000004">
      <c r="A18" s="2" t="s">
        <v>353</v>
      </c>
      <c r="B18" s="8">
        <v>9563</v>
      </c>
      <c r="C18" s="8">
        <v>9071</v>
      </c>
      <c r="D18" s="8">
        <v>8609</v>
      </c>
      <c r="E18" s="8">
        <v>8894</v>
      </c>
      <c r="F18" s="8">
        <v>8967</v>
      </c>
      <c r="G18" s="8">
        <v>9359</v>
      </c>
      <c r="H18" s="8">
        <v>9444</v>
      </c>
      <c r="I18" s="8">
        <v>9937</v>
      </c>
      <c r="J18" s="8">
        <v>9407</v>
      </c>
      <c r="K18" s="8">
        <v>10138</v>
      </c>
    </row>
    <row r="19" spans="1:11" x14ac:dyDescent="0.55000000000000004">
      <c r="A19" s="3" t="s">
        <v>369</v>
      </c>
      <c r="B19" s="8">
        <v>715</v>
      </c>
      <c r="C19" s="8">
        <v>647</v>
      </c>
      <c r="D19" s="8">
        <v>591</v>
      </c>
      <c r="E19" s="8">
        <v>687</v>
      </c>
      <c r="F19" s="8">
        <v>707</v>
      </c>
      <c r="G19" s="8">
        <v>713</v>
      </c>
      <c r="H19" s="8">
        <v>793</v>
      </c>
      <c r="I19" s="8">
        <v>772</v>
      </c>
      <c r="J19" s="8">
        <v>731</v>
      </c>
      <c r="K19" s="8">
        <v>827</v>
      </c>
    </row>
    <row r="20" spans="1:11" x14ac:dyDescent="0.55000000000000004">
      <c r="A20" s="3" t="s">
        <v>370</v>
      </c>
      <c r="B20" s="8">
        <v>462</v>
      </c>
      <c r="C20" s="8">
        <v>426</v>
      </c>
      <c r="D20" s="8">
        <v>406</v>
      </c>
      <c r="E20" s="8">
        <v>379</v>
      </c>
      <c r="F20" s="8">
        <v>422</v>
      </c>
      <c r="G20" s="8">
        <v>444</v>
      </c>
      <c r="H20" s="8">
        <v>461</v>
      </c>
      <c r="I20" s="8">
        <v>459</v>
      </c>
      <c r="J20" s="8">
        <v>421</v>
      </c>
      <c r="K20" s="8">
        <v>424</v>
      </c>
    </row>
    <row r="21" spans="1:11" x14ac:dyDescent="0.55000000000000004">
      <c r="A21" s="3" t="s">
        <v>371</v>
      </c>
      <c r="B21" s="8">
        <v>1962</v>
      </c>
      <c r="C21" s="8">
        <v>1943</v>
      </c>
      <c r="D21" s="8">
        <v>1831</v>
      </c>
      <c r="E21" s="8">
        <v>1868</v>
      </c>
      <c r="F21" s="8">
        <v>1922</v>
      </c>
      <c r="G21" s="8">
        <v>2008</v>
      </c>
      <c r="H21" s="8">
        <v>2036</v>
      </c>
      <c r="I21" s="8">
        <v>2281</v>
      </c>
      <c r="J21" s="8">
        <v>2114</v>
      </c>
      <c r="K21" s="8">
        <v>2315</v>
      </c>
    </row>
    <row r="22" spans="1:11" x14ac:dyDescent="0.55000000000000004">
      <c r="A22" s="3" t="s">
        <v>372</v>
      </c>
      <c r="B22" s="8">
        <v>5685</v>
      </c>
      <c r="C22" s="8">
        <v>5337</v>
      </c>
      <c r="D22" s="8">
        <v>5093</v>
      </c>
      <c r="E22" s="8">
        <v>5288</v>
      </c>
      <c r="F22" s="8">
        <v>5196</v>
      </c>
      <c r="G22" s="8">
        <v>5437</v>
      </c>
      <c r="H22" s="8">
        <v>5439</v>
      </c>
      <c r="I22" s="8">
        <v>5737</v>
      </c>
      <c r="J22" s="8">
        <v>5419</v>
      </c>
      <c r="K22" s="8">
        <v>5799</v>
      </c>
    </row>
    <row r="23" spans="1:11" x14ac:dyDescent="0.55000000000000004">
      <c r="A23" s="3" t="s">
        <v>373</v>
      </c>
      <c r="B23" s="8">
        <v>241</v>
      </c>
      <c r="C23" s="8">
        <v>202</v>
      </c>
      <c r="D23" s="8">
        <v>188</v>
      </c>
      <c r="E23" s="8">
        <v>191</v>
      </c>
      <c r="F23" s="8">
        <v>232</v>
      </c>
      <c r="G23" s="8">
        <v>218</v>
      </c>
      <c r="H23" s="8">
        <v>206</v>
      </c>
      <c r="I23" s="8">
        <v>231</v>
      </c>
      <c r="J23" s="8">
        <v>173</v>
      </c>
      <c r="K23" s="8">
        <v>212</v>
      </c>
    </row>
    <row r="24" spans="1:11" x14ac:dyDescent="0.55000000000000004">
      <c r="A24" s="3" t="s">
        <v>374</v>
      </c>
      <c r="B24" s="8">
        <v>93</v>
      </c>
      <c r="C24" s="8">
        <v>88</v>
      </c>
      <c r="D24" s="8">
        <v>93</v>
      </c>
      <c r="E24" s="8">
        <v>92</v>
      </c>
      <c r="F24" s="8">
        <v>107</v>
      </c>
      <c r="G24" s="8">
        <v>135</v>
      </c>
      <c r="H24" s="8">
        <v>124</v>
      </c>
      <c r="I24" s="8">
        <v>48</v>
      </c>
      <c r="J24" s="8">
        <v>62</v>
      </c>
      <c r="K24" s="8">
        <v>100</v>
      </c>
    </row>
    <row r="25" spans="1:11" x14ac:dyDescent="0.55000000000000004">
      <c r="A25" s="3" t="s">
        <v>375</v>
      </c>
      <c r="B25" s="8">
        <v>186</v>
      </c>
      <c r="C25" s="8">
        <v>163</v>
      </c>
      <c r="D25" s="8">
        <v>159</v>
      </c>
      <c r="E25" s="8">
        <v>168</v>
      </c>
      <c r="F25" s="8">
        <v>178</v>
      </c>
      <c r="G25" s="8">
        <v>185</v>
      </c>
      <c r="H25" s="8">
        <v>167</v>
      </c>
      <c r="I25" s="8">
        <v>189</v>
      </c>
      <c r="J25" s="8">
        <v>181</v>
      </c>
      <c r="K25" s="8">
        <v>169</v>
      </c>
    </row>
    <row r="26" spans="1:11" x14ac:dyDescent="0.55000000000000004">
      <c r="A26" s="3" t="s">
        <v>376</v>
      </c>
      <c r="B26" s="8">
        <v>219</v>
      </c>
      <c r="C26" s="8">
        <v>265</v>
      </c>
      <c r="D26" s="8">
        <v>248</v>
      </c>
      <c r="E26" s="8">
        <v>221</v>
      </c>
      <c r="F26" s="8">
        <v>203</v>
      </c>
      <c r="G26" s="8">
        <v>219</v>
      </c>
      <c r="H26" s="8">
        <v>218</v>
      </c>
      <c r="I26" s="8">
        <v>220</v>
      </c>
      <c r="J26" s="8">
        <v>306</v>
      </c>
      <c r="K26" s="8">
        <v>292</v>
      </c>
    </row>
    <row r="27" spans="1:11" x14ac:dyDescent="0.55000000000000004">
      <c r="A27" s="2" t="s">
        <v>354</v>
      </c>
      <c r="B27" s="8">
        <v>4664</v>
      </c>
      <c r="C27" s="8">
        <v>4543</v>
      </c>
      <c r="D27" s="8">
        <v>4240</v>
      </c>
      <c r="E27" s="8">
        <v>4255</v>
      </c>
      <c r="F27" s="8">
        <v>4342</v>
      </c>
      <c r="G27" s="8">
        <v>4479</v>
      </c>
      <c r="H27" s="8">
        <v>4922</v>
      </c>
      <c r="I27" s="8">
        <v>5309</v>
      </c>
      <c r="J27" s="8">
        <v>5016</v>
      </c>
      <c r="K27" s="8">
        <v>5418</v>
      </c>
    </row>
    <row r="28" spans="1:11" x14ac:dyDescent="0.55000000000000004">
      <c r="A28" s="3" t="s">
        <v>377</v>
      </c>
      <c r="B28" s="8">
        <v>1137</v>
      </c>
      <c r="C28" s="8">
        <v>1147</v>
      </c>
      <c r="D28" s="8">
        <v>1091</v>
      </c>
      <c r="E28" s="8">
        <v>1140</v>
      </c>
      <c r="F28" s="8">
        <v>1197</v>
      </c>
      <c r="G28" s="8">
        <v>1188</v>
      </c>
      <c r="H28" s="8">
        <v>1232</v>
      </c>
      <c r="I28" s="8">
        <v>1277</v>
      </c>
      <c r="J28" s="8">
        <v>1292</v>
      </c>
      <c r="K28" s="8">
        <v>1430</v>
      </c>
    </row>
    <row r="29" spans="1:11" x14ac:dyDescent="0.55000000000000004">
      <c r="A29" s="3" t="s">
        <v>378</v>
      </c>
      <c r="B29" s="8">
        <v>1333</v>
      </c>
      <c r="C29" s="8">
        <v>1290</v>
      </c>
      <c r="D29" s="8">
        <v>1186</v>
      </c>
      <c r="E29" s="8">
        <v>1247</v>
      </c>
      <c r="F29" s="8">
        <v>1237</v>
      </c>
      <c r="G29" s="8">
        <v>1295</v>
      </c>
      <c r="H29" s="8">
        <v>1456</v>
      </c>
      <c r="I29" s="8">
        <v>1669</v>
      </c>
      <c r="J29" s="8">
        <v>1519</v>
      </c>
      <c r="K29" s="8">
        <v>1769</v>
      </c>
    </row>
    <row r="30" spans="1:11" x14ac:dyDescent="0.55000000000000004">
      <c r="A30" s="3" t="s">
        <v>379</v>
      </c>
      <c r="B30" s="8">
        <v>1207</v>
      </c>
      <c r="C30" s="8">
        <v>1149</v>
      </c>
      <c r="D30" s="8">
        <v>985</v>
      </c>
      <c r="E30" s="8">
        <v>887</v>
      </c>
      <c r="F30" s="8">
        <v>853</v>
      </c>
      <c r="G30" s="8">
        <v>892</v>
      </c>
      <c r="H30" s="8">
        <v>1012</v>
      </c>
      <c r="I30" s="8">
        <v>1098</v>
      </c>
      <c r="J30" s="8">
        <v>915</v>
      </c>
      <c r="K30" s="8">
        <v>872</v>
      </c>
    </row>
    <row r="31" spans="1:11" x14ac:dyDescent="0.55000000000000004">
      <c r="A31" s="3" t="s">
        <v>380</v>
      </c>
      <c r="B31" s="8">
        <v>359</v>
      </c>
      <c r="C31" s="8">
        <v>371</v>
      </c>
      <c r="D31" s="8">
        <v>411</v>
      </c>
      <c r="E31" s="8">
        <v>364</v>
      </c>
      <c r="F31" s="8">
        <v>388</v>
      </c>
      <c r="G31" s="8">
        <v>359</v>
      </c>
      <c r="H31" s="8">
        <v>454</v>
      </c>
      <c r="I31" s="8">
        <v>500</v>
      </c>
      <c r="J31" s="8">
        <v>561</v>
      </c>
      <c r="K31" s="8">
        <v>496</v>
      </c>
    </row>
    <row r="32" spans="1:11" x14ac:dyDescent="0.55000000000000004">
      <c r="A32" s="3" t="s">
        <v>381</v>
      </c>
      <c r="B32" s="8">
        <v>386</v>
      </c>
      <c r="C32" s="8">
        <v>358</v>
      </c>
      <c r="D32" s="8">
        <v>374</v>
      </c>
      <c r="E32" s="8">
        <v>382</v>
      </c>
      <c r="F32" s="8">
        <v>416</v>
      </c>
      <c r="G32" s="8">
        <v>443</v>
      </c>
      <c r="H32" s="8">
        <v>436</v>
      </c>
      <c r="I32" s="8">
        <v>451</v>
      </c>
      <c r="J32" s="8">
        <v>392</v>
      </c>
      <c r="K32" s="8">
        <v>466</v>
      </c>
    </row>
    <row r="33" spans="1:11" x14ac:dyDescent="0.55000000000000004">
      <c r="A33" s="3" t="s">
        <v>382</v>
      </c>
      <c r="B33" s="8">
        <v>242</v>
      </c>
      <c r="C33" s="8">
        <v>228</v>
      </c>
      <c r="D33" s="8">
        <v>193</v>
      </c>
      <c r="E33" s="8">
        <v>235</v>
      </c>
      <c r="F33" s="8">
        <v>251</v>
      </c>
      <c r="G33" s="8">
        <v>302</v>
      </c>
      <c r="H33" s="8">
        <v>332</v>
      </c>
      <c r="I33" s="8">
        <v>314</v>
      </c>
      <c r="J33" s="8">
        <v>337</v>
      </c>
      <c r="K33" s="8">
        <v>385</v>
      </c>
    </row>
    <row r="34" spans="1:11" x14ac:dyDescent="0.55000000000000004">
      <c r="A34" s="2" t="s">
        <v>355</v>
      </c>
      <c r="B34" s="8">
        <v>25453</v>
      </c>
      <c r="C34" s="8">
        <v>25312</v>
      </c>
      <c r="D34" s="8">
        <v>24008</v>
      </c>
      <c r="E34" s="8">
        <v>23995</v>
      </c>
      <c r="F34" s="8">
        <v>24323</v>
      </c>
      <c r="G34" s="8">
        <v>26290</v>
      </c>
      <c r="H34" s="8">
        <v>27560</v>
      </c>
      <c r="I34" s="8">
        <v>29310</v>
      </c>
      <c r="J34" s="8">
        <v>26619</v>
      </c>
      <c r="K34" s="8">
        <v>28963</v>
      </c>
    </row>
    <row r="35" spans="1:11" x14ac:dyDescent="0.55000000000000004">
      <c r="A35" s="3" t="s">
        <v>383</v>
      </c>
      <c r="B35" s="8">
        <v>2245</v>
      </c>
      <c r="C35" s="8">
        <v>2323</v>
      </c>
      <c r="D35" s="8">
        <v>2195</v>
      </c>
      <c r="E35" s="8">
        <v>2145</v>
      </c>
      <c r="F35" s="8">
        <v>2099</v>
      </c>
      <c r="G35" s="8">
        <v>2258</v>
      </c>
      <c r="H35" s="8">
        <v>2424</v>
      </c>
      <c r="I35" s="8">
        <v>2648</v>
      </c>
      <c r="J35" s="8">
        <v>2352</v>
      </c>
      <c r="K35" s="8">
        <v>2574</v>
      </c>
    </row>
    <row r="36" spans="1:11" x14ac:dyDescent="0.55000000000000004">
      <c r="A36" s="3" t="s">
        <v>384</v>
      </c>
      <c r="B36" s="8">
        <v>1902</v>
      </c>
      <c r="C36" s="8">
        <v>1849</v>
      </c>
      <c r="D36" s="8">
        <v>1788</v>
      </c>
      <c r="E36" s="8">
        <v>1776</v>
      </c>
      <c r="F36" s="8">
        <v>1879</v>
      </c>
      <c r="G36" s="8">
        <v>2107</v>
      </c>
      <c r="H36" s="8">
        <v>2217</v>
      </c>
      <c r="I36" s="8">
        <v>2285</v>
      </c>
      <c r="J36" s="8">
        <v>2019</v>
      </c>
      <c r="K36" s="8">
        <v>2285</v>
      </c>
    </row>
    <row r="37" spans="1:11" x14ac:dyDescent="0.55000000000000004">
      <c r="A37" s="3" t="s">
        <v>385</v>
      </c>
      <c r="B37" s="8">
        <v>8267</v>
      </c>
      <c r="C37" s="8">
        <v>8021</v>
      </c>
      <c r="D37" s="8">
        <v>7499</v>
      </c>
      <c r="E37" s="8">
        <v>7305</v>
      </c>
      <c r="F37" s="8">
        <v>7358</v>
      </c>
      <c r="G37" s="8">
        <v>7807</v>
      </c>
      <c r="H37" s="8">
        <v>8270</v>
      </c>
      <c r="I37" s="8">
        <v>8678</v>
      </c>
      <c r="J37" s="8">
        <v>8201</v>
      </c>
      <c r="K37" s="8">
        <v>8831</v>
      </c>
    </row>
    <row r="38" spans="1:11" x14ac:dyDescent="0.55000000000000004">
      <c r="A38" s="3" t="s">
        <v>386</v>
      </c>
      <c r="B38" s="8">
        <v>6483</v>
      </c>
      <c r="C38" s="8">
        <v>6424</v>
      </c>
      <c r="D38" s="8">
        <v>6108</v>
      </c>
      <c r="E38" s="8">
        <v>6164</v>
      </c>
      <c r="F38" s="8">
        <v>6250</v>
      </c>
      <c r="G38" s="8">
        <v>6793</v>
      </c>
      <c r="H38" s="8">
        <v>7025</v>
      </c>
      <c r="I38" s="8">
        <v>7274</v>
      </c>
      <c r="J38" s="8">
        <v>6447</v>
      </c>
      <c r="K38" s="8">
        <v>7163</v>
      </c>
    </row>
    <row r="39" spans="1:11" x14ac:dyDescent="0.55000000000000004">
      <c r="A39" s="3" t="s">
        <v>387</v>
      </c>
      <c r="B39" s="8">
        <v>915</v>
      </c>
      <c r="C39" s="8">
        <v>890</v>
      </c>
      <c r="D39" s="8">
        <v>856</v>
      </c>
      <c r="E39" s="8">
        <v>932</v>
      </c>
      <c r="F39" s="8">
        <v>855</v>
      </c>
      <c r="G39" s="8">
        <v>950</v>
      </c>
      <c r="H39" s="8">
        <v>996</v>
      </c>
      <c r="I39" s="8">
        <v>999</v>
      </c>
      <c r="J39" s="8">
        <v>950</v>
      </c>
      <c r="K39" s="8">
        <v>1100</v>
      </c>
    </row>
    <row r="40" spans="1:11" x14ac:dyDescent="0.55000000000000004">
      <c r="A40" s="3" t="s">
        <v>388</v>
      </c>
      <c r="B40" s="8">
        <v>2082</v>
      </c>
      <c r="C40" s="8">
        <v>2225</v>
      </c>
      <c r="D40" s="8">
        <v>2168</v>
      </c>
      <c r="E40" s="8">
        <v>2284</v>
      </c>
      <c r="F40" s="8">
        <v>2346</v>
      </c>
      <c r="G40" s="8">
        <v>2428</v>
      </c>
      <c r="H40" s="8">
        <v>2508</v>
      </c>
      <c r="I40" s="8">
        <v>2660</v>
      </c>
      <c r="J40" s="8">
        <v>2706</v>
      </c>
      <c r="K40" s="8">
        <v>2857</v>
      </c>
    </row>
    <row r="41" spans="1:11" x14ac:dyDescent="0.55000000000000004">
      <c r="A41" s="3" t="s">
        <v>389</v>
      </c>
      <c r="B41" s="8">
        <v>3559</v>
      </c>
      <c r="C41" s="8">
        <v>3580</v>
      </c>
      <c r="D41" s="8">
        <v>3394</v>
      </c>
      <c r="E41" s="8">
        <v>3389</v>
      </c>
      <c r="F41" s="8">
        <v>3536</v>
      </c>
      <c r="G41" s="8">
        <v>3947</v>
      </c>
      <c r="H41" s="8">
        <v>4120</v>
      </c>
      <c r="I41" s="8">
        <v>4766</v>
      </c>
      <c r="J41" s="8">
        <v>3944</v>
      </c>
      <c r="K41" s="8">
        <v>4153</v>
      </c>
    </row>
    <row r="42" spans="1:11" x14ac:dyDescent="0.55000000000000004">
      <c r="A42" s="2" t="s">
        <v>356</v>
      </c>
      <c r="B42" s="8">
        <v>773</v>
      </c>
      <c r="C42" s="8">
        <v>710</v>
      </c>
      <c r="D42" s="8">
        <v>672</v>
      </c>
      <c r="E42" s="8">
        <v>666</v>
      </c>
      <c r="F42" s="8">
        <v>754</v>
      </c>
      <c r="G42" s="8">
        <v>781</v>
      </c>
      <c r="H42" s="8">
        <v>862</v>
      </c>
      <c r="I42" s="8">
        <v>919</v>
      </c>
      <c r="J42" s="8">
        <v>1038</v>
      </c>
      <c r="K42" s="8">
        <v>896</v>
      </c>
    </row>
    <row r="43" spans="1:11" x14ac:dyDescent="0.55000000000000004">
      <c r="A43" s="3" t="s">
        <v>390</v>
      </c>
      <c r="B43" s="8">
        <v>33</v>
      </c>
      <c r="C43" s="8">
        <v>37</v>
      </c>
      <c r="D43" s="8">
        <v>42</v>
      </c>
      <c r="E43" s="8">
        <v>34</v>
      </c>
      <c r="F43" s="8">
        <v>39</v>
      </c>
      <c r="G43" s="8">
        <v>37</v>
      </c>
      <c r="H43" s="8">
        <v>45</v>
      </c>
      <c r="I43" s="8">
        <v>46</v>
      </c>
      <c r="J43" s="8">
        <v>47</v>
      </c>
      <c r="K43" s="8">
        <v>76</v>
      </c>
    </row>
    <row r="44" spans="1:11" x14ac:dyDescent="0.55000000000000004">
      <c r="A44" s="3" t="s">
        <v>391</v>
      </c>
      <c r="B44" s="8">
        <v>207</v>
      </c>
      <c r="C44" s="8">
        <v>226</v>
      </c>
      <c r="D44" s="8">
        <v>208</v>
      </c>
      <c r="E44" s="8">
        <v>189</v>
      </c>
      <c r="F44" s="8">
        <v>227</v>
      </c>
      <c r="G44" s="8">
        <v>235</v>
      </c>
      <c r="H44" s="8">
        <v>221</v>
      </c>
      <c r="I44" s="8">
        <v>231</v>
      </c>
      <c r="J44" s="8">
        <v>236</v>
      </c>
      <c r="K44" s="8">
        <v>271</v>
      </c>
    </row>
    <row r="45" spans="1:11" x14ac:dyDescent="0.55000000000000004">
      <c r="A45" s="3" t="s">
        <v>392</v>
      </c>
      <c r="B45" s="8">
        <v>533</v>
      </c>
      <c r="C45" s="8">
        <v>447</v>
      </c>
      <c r="D45" s="8">
        <v>422</v>
      </c>
      <c r="E45" s="8">
        <v>443</v>
      </c>
      <c r="F45" s="8">
        <v>488</v>
      </c>
      <c r="G45" s="8">
        <v>509</v>
      </c>
      <c r="H45" s="8">
        <v>596</v>
      </c>
      <c r="I45" s="8">
        <v>608</v>
      </c>
      <c r="J45" s="8">
        <v>581</v>
      </c>
      <c r="K45" s="8">
        <v>530</v>
      </c>
    </row>
    <row r="46" spans="1:11" x14ac:dyDescent="0.55000000000000004">
      <c r="A46" s="3" t="s">
        <v>393</v>
      </c>
      <c r="B46" s="8" t="s">
        <v>32</v>
      </c>
      <c r="C46" s="8" t="s">
        <v>32</v>
      </c>
      <c r="D46" s="8" t="s">
        <v>32</v>
      </c>
      <c r="E46" s="8" t="s">
        <v>32</v>
      </c>
      <c r="F46" s="8" t="s">
        <v>32</v>
      </c>
      <c r="G46" s="8" t="s">
        <v>32</v>
      </c>
      <c r="H46" s="8" t="s">
        <v>32</v>
      </c>
      <c r="I46" s="8">
        <v>34</v>
      </c>
      <c r="J46" s="8">
        <v>174</v>
      </c>
      <c r="K46" s="8">
        <v>19</v>
      </c>
    </row>
    <row r="47" spans="1:11" x14ac:dyDescent="0.55000000000000004">
      <c r="A47" s="2" t="s">
        <v>357</v>
      </c>
      <c r="B47" s="8">
        <v>15361</v>
      </c>
      <c r="C47" s="8">
        <v>15578</v>
      </c>
      <c r="D47" s="8">
        <v>14473</v>
      </c>
      <c r="E47" s="8">
        <v>14501</v>
      </c>
      <c r="F47" s="8">
        <v>15456</v>
      </c>
      <c r="G47" s="8">
        <v>15743</v>
      </c>
      <c r="H47" s="8">
        <v>16709</v>
      </c>
      <c r="I47" s="8">
        <v>18435</v>
      </c>
      <c r="J47" s="8">
        <v>18010</v>
      </c>
      <c r="K47" s="8">
        <v>18628</v>
      </c>
    </row>
    <row r="48" spans="1:11" x14ac:dyDescent="0.55000000000000004">
      <c r="A48" s="3" t="s">
        <v>394</v>
      </c>
      <c r="B48" s="8">
        <v>1453</v>
      </c>
      <c r="C48" s="8">
        <v>1547</v>
      </c>
      <c r="D48" s="8">
        <v>1519</v>
      </c>
      <c r="E48" s="8">
        <v>1511</v>
      </c>
      <c r="F48" s="8">
        <v>1612</v>
      </c>
      <c r="G48" s="8">
        <v>1805</v>
      </c>
      <c r="H48" s="8">
        <v>1859</v>
      </c>
      <c r="I48" s="8">
        <v>2019</v>
      </c>
      <c r="J48" s="8">
        <v>1950</v>
      </c>
      <c r="K48" s="8">
        <v>2032</v>
      </c>
    </row>
    <row r="49" spans="1:11" x14ac:dyDescent="0.55000000000000004">
      <c r="A49" s="3" t="s">
        <v>395</v>
      </c>
      <c r="B49" s="8">
        <v>12431</v>
      </c>
      <c r="C49" s="8">
        <v>12619</v>
      </c>
      <c r="D49" s="8">
        <v>11667</v>
      </c>
      <c r="E49" s="8">
        <v>11760</v>
      </c>
      <c r="F49" s="8">
        <v>12552</v>
      </c>
      <c r="G49" s="8">
        <v>12616</v>
      </c>
      <c r="H49" s="8">
        <v>13344</v>
      </c>
      <c r="I49" s="8">
        <v>14868</v>
      </c>
      <c r="J49" s="8">
        <v>14618</v>
      </c>
      <c r="K49" s="8">
        <v>15039</v>
      </c>
    </row>
    <row r="50" spans="1:11" x14ac:dyDescent="0.55000000000000004">
      <c r="A50" s="3" t="s">
        <v>396</v>
      </c>
      <c r="B50" s="8">
        <v>1477</v>
      </c>
      <c r="C50" s="8">
        <v>1412</v>
      </c>
      <c r="D50" s="8">
        <v>1287</v>
      </c>
      <c r="E50" s="8">
        <v>1230</v>
      </c>
      <c r="F50" s="8">
        <v>1292</v>
      </c>
      <c r="G50" s="8">
        <v>1322</v>
      </c>
      <c r="H50" s="8">
        <v>1506</v>
      </c>
      <c r="I50" s="8">
        <v>1548</v>
      </c>
      <c r="J50" s="8">
        <v>1442</v>
      </c>
      <c r="K50" s="8">
        <v>1557</v>
      </c>
    </row>
    <row r="51" spans="1:11" x14ac:dyDescent="0.55000000000000004">
      <c r="A51" s="2" t="s">
        <v>358</v>
      </c>
      <c r="B51" s="8">
        <v>19407</v>
      </c>
      <c r="C51" s="8">
        <v>18690</v>
      </c>
      <c r="D51" s="8">
        <v>18261</v>
      </c>
      <c r="E51" s="8">
        <v>19327</v>
      </c>
      <c r="F51" s="8">
        <v>19038</v>
      </c>
      <c r="G51" s="8">
        <v>20385</v>
      </c>
      <c r="H51" s="8">
        <v>21591</v>
      </c>
      <c r="I51" s="8">
        <v>23358</v>
      </c>
      <c r="J51" s="8">
        <v>22340</v>
      </c>
      <c r="K51" s="8">
        <v>22870</v>
      </c>
    </row>
    <row r="52" spans="1:11" x14ac:dyDescent="0.55000000000000004">
      <c r="A52" s="3" t="s">
        <v>397</v>
      </c>
      <c r="B52" s="8">
        <v>12017</v>
      </c>
      <c r="C52" s="8">
        <v>11698</v>
      </c>
      <c r="D52" s="8">
        <v>11397</v>
      </c>
      <c r="E52" s="8">
        <v>12284</v>
      </c>
      <c r="F52" s="8">
        <v>12032</v>
      </c>
      <c r="G52" s="8">
        <v>12994</v>
      </c>
      <c r="H52" s="8">
        <v>13740</v>
      </c>
      <c r="I52" s="8">
        <v>15145</v>
      </c>
      <c r="J52" s="8">
        <v>14700</v>
      </c>
      <c r="K52" s="8">
        <v>14687</v>
      </c>
    </row>
    <row r="53" spans="1:11" x14ac:dyDescent="0.55000000000000004">
      <c r="A53" s="3" t="s">
        <v>398</v>
      </c>
      <c r="B53" s="8">
        <v>7226</v>
      </c>
      <c r="C53" s="8">
        <v>6836</v>
      </c>
      <c r="D53" s="8">
        <v>6699</v>
      </c>
      <c r="E53" s="8">
        <v>6817</v>
      </c>
      <c r="F53" s="8">
        <v>6785</v>
      </c>
      <c r="G53" s="8">
        <v>7179</v>
      </c>
      <c r="H53" s="8">
        <v>7628</v>
      </c>
      <c r="I53" s="8">
        <v>8021</v>
      </c>
      <c r="J53" s="8">
        <v>7412</v>
      </c>
      <c r="K53" s="8">
        <v>7906</v>
      </c>
    </row>
    <row r="54" spans="1:11" x14ac:dyDescent="0.55000000000000004">
      <c r="A54" s="3" t="s">
        <v>412</v>
      </c>
      <c r="B54" s="8">
        <v>164</v>
      </c>
      <c r="C54" s="8">
        <v>156</v>
      </c>
      <c r="D54" s="8">
        <v>165</v>
      </c>
      <c r="E54" s="8">
        <v>226</v>
      </c>
      <c r="F54" s="8">
        <v>221</v>
      </c>
      <c r="G54" s="8">
        <v>212</v>
      </c>
      <c r="H54" s="8">
        <v>223</v>
      </c>
      <c r="I54" s="8">
        <v>192</v>
      </c>
      <c r="J54" s="8">
        <v>228</v>
      </c>
      <c r="K54" s="8">
        <v>277</v>
      </c>
    </row>
    <row r="55" spans="1:11" x14ac:dyDescent="0.55000000000000004">
      <c r="A55" s="2" t="s">
        <v>359</v>
      </c>
      <c r="B55" s="8">
        <v>13610</v>
      </c>
      <c r="C55" s="8">
        <v>13677</v>
      </c>
      <c r="D55" s="8">
        <v>12759</v>
      </c>
      <c r="E55" s="8">
        <v>13341</v>
      </c>
      <c r="F55" s="8">
        <v>13683</v>
      </c>
      <c r="G55" s="8">
        <v>15662</v>
      </c>
      <c r="H55" s="8">
        <v>17161</v>
      </c>
      <c r="I55" s="8">
        <v>19636</v>
      </c>
      <c r="J55" s="8">
        <v>28269</v>
      </c>
      <c r="K55" s="8">
        <v>28536</v>
      </c>
    </row>
    <row r="56" spans="1:11" x14ac:dyDescent="0.55000000000000004">
      <c r="A56" s="3" t="s">
        <v>399</v>
      </c>
      <c r="B56" s="8">
        <v>1609</v>
      </c>
      <c r="C56" s="8">
        <v>1687</v>
      </c>
      <c r="D56" s="8">
        <v>1662</v>
      </c>
      <c r="E56" s="8">
        <v>1578</v>
      </c>
      <c r="F56" s="8">
        <v>1590</v>
      </c>
      <c r="G56" s="8">
        <v>1742</v>
      </c>
      <c r="H56" s="8">
        <v>1813</v>
      </c>
      <c r="I56" s="8">
        <v>2093</v>
      </c>
      <c r="J56" s="8">
        <v>2007</v>
      </c>
      <c r="K56" s="8">
        <v>1926</v>
      </c>
    </row>
    <row r="57" spans="1:11" x14ac:dyDescent="0.55000000000000004">
      <c r="A57" s="3" t="s">
        <v>400</v>
      </c>
      <c r="B57" s="8">
        <v>363</v>
      </c>
      <c r="C57" s="8">
        <v>290</v>
      </c>
      <c r="D57" s="8">
        <v>285</v>
      </c>
      <c r="E57" s="8">
        <v>258</v>
      </c>
      <c r="F57" s="8">
        <v>216</v>
      </c>
      <c r="G57" s="8">
        <v>264</v>
      </c>
      <c r="H57" s="8">
        <v>312</v>
      </c>
      <c r="I57" s="8">
        <v>289</v>
      </c>
      <c r="J57" s="8">
        <v>276</v>
      </c>
      <c r="K57" s="8">
        <v>379</v>
      </c>
    </row>
    <row r="58" spans="1:11" x14ac:dyDescent="0.55000000000000004">
      <c r="A58" s="3" t="s">
        <v>401</v>
      </c>
      <c r="B58" s="8">
        <v>447</v>
      </c>
      <c r="C58" s="8">
        <v>411</v>
      </c>
      <c r="D58" s="8">
        <v>366</v>
      </c>
      <c r="E58" s="8">
        <v>340</v>
      </c>
      <c r="F58" s="8">
        <v>347</v>
      </c>
      <c r="G58" s="8">
        <v>312</v>
      </c>
      <c r="H58" s="8">
        <v>395</v>
      </c>
      <c r="I58" s="8">
        <v>368</v>
      </c>
      <c r="J58" s="8">
        <v>381</v>
      </c>
      <c r="K58" s="8">
        <v>394</v>
      </c>
    </row>
    <row r="59" spans="1:11" x14ac:dyDescent="0.55000000000000004">
      <c r="A59" s="3" t="s">
        <v>402</v>
      </c>
      <c r="B59" s="8">
        <v>10986</v>
      </c>
      <c r="C59" s="8">
        <v>11050</v>
      </c>
      <c r="D59" s="8">
        <v>10307</v>
      </c>
      <c r="E59" s="8">
        <v>10989</v>
      </c>
      <c r="F59" s="8">
        <v>11412</v>
      </c>
      <c r="G59" s="8">
        <v>13184</v>
      </c>
      <c r="H59" s="8">
        <v>14335</v>
      </c>
      <c r="I59" s="8">
        <v>16671</v>
      </c>
      <c r="J59" s="8">
        <v>16028</v>
      </c>
      <c r="K59" s="8">
        <v>17784</v>
      </c>
    </row>
    <row r="60" spans="1:11" x14ac:dyDescent="0.55000000000000004">
      <c r="A60" s="3" t="s">
        <v>403</v>
      </c>
      <c r="B60" s="8">
        <v>205</v>
      </c>
      <c r="C60" s="8">
        <v>239</v>
      </c>
      <c r="D60" s="8">
        <v>139</v>
      </c>
      <c r="E60" s="8">
        <v>176</v>
      </c>
      <c r="F60" s="8">
        <v>118</v>
      </c>
      <c r="G60" s="8">
        <v>160</v>
      </c>
      <c r="H60" s="8">
        <v>306</v>
      </c>
      <c r="I60" s="8">
        <v>215</v>
      </c>
      <c r="J60" s="8">
        <v>9577</v>
      </c>
      <c r="K60" s="8">
        <v>8053</v>
      </c>
    </row>
    <row r="61" spans="1:11" x14ac:dyDescent="0.55000000000000004">
      <c r="A61" s="2" t="s">
        <v>360</v>
      </c>
      <c r="B61" s="8">
        <v>15241</v>
      </c>
      <c r="C61" s="8">
        <v>14228</v>
      </c>
      <c r="D61" s="8">
        <v>13618</v>
      </c>
      <c r="E61" s="8">
        <v>14515</v>
      </c>
      <c r="F61" s="8">
        <v>15524</v>
      </c>
      <c r="G61" s="8">
        <v>17410</v>
      </c>
      <c r="H61" s="8">
        <v>16035</v>
      </c>
      <c r="I61" s="8">
        <v>17608</v>
      </c>
      <c r="J61" s="8">
        <v>15680</v>
      </c>
      <c r="K61" s="8">
        <v>17843</v>
      </c>
    </row>
    <row r="62" spans="1:11" x14ac:dyDescent="0.55000000000000004">
      <c r="A62" s="3" t="s">
        <v>404</v>
      </c>
      <c r="B62" s="8">
        <v>3284</v>
      </c>
      <c r="C62" s="8">
        <v>3330</v>
      </c>
      <c r="D62" s="8">
        <v>3330</v>
      </c>
      <c r="E62" s="8">
        <v>4069</v>
      </c>
      <c r="F62" s="8">
        <v>4676</v>
      </c>
      <c r="G62" s="8">
        <v>6052</v>
      </c>
      <c r="H62" s="8">
        <v>5998</v>
      </c>
      <c r="I62" s="8">
        <v>6705</v>
      </c>
      <c r="J62" s="8">
        <v>6065</v>
      </c>
      <c r="K62" s="8">
        <v>7849</v>
      </c>
    </row>
    <row r="63" spans="1:11" x14ac:dyDescent="0.55000000000000004">
      <c r="A63" s="3" t="s">
        <v>405</v>
      </c>
      <c r="B63" s="8">
        <v>11957</v>
      </c>
      <c r="C63" s="8">
        <v>10898</v>
      </c>
      <c r="D63" s="8">
        <v>10288</v>
      </c>
      <c r="E63" s="8">
        <v>10446</v>
      </c>
      <c r="F63" s="8">
        <v>10848</v>
      </c>
      <c r="G63" s="8">
        <v>11358</v>
      </c>
      <c r="H63" s="8">
        <v>10037</v>
      </c>
      <c r="I63" s="8">
        <v>10903</v>
      </c>
      <c r="J63" s="8">
        <v>9615</v>
      </c>
      <c r="K63" s="8">
        <v>9994</v>
      </c>
    </row>
    <row r="64" spans="1:11" x14ac:dyDescent="0.55000000000000004">
      <c r="A64" s="2" t="s">
        <v>33</v>
      </c>
      <c r="B64" s="8">
        <v>109076</v>
      </c>
      <c r="C64" s="8">
        <v>106495</v>
      </c>
      <c r="D64" s="8">
        <v>102509</v>
      </c>
      <c r="E64" s="8">
        <v>104378</v>
      </c>
      <c r="F64" s="8">
        <v>107888</v>
      </c>
      <c r="G64" s="8">
        <v>114898</v>
      </c>
      <c r="H64" s="8">
        <v>119461</v>
      </c>
      <c r="I64" s="8">
        <v>129824</v>
      </c>
      <c r="J64" s="8">
        <v>131613</v>
      </c>
      <c r="K64" s="8">
        <v>139002</v>
      </c>
    </row>
  </sheetData>
  <hyperlinks>
    <hyperlink ref="A2" location="'Cover page'!A1" display="'Cover page'!A1" xr:uid="{0AE1406B-AA59-44F0-AC50-3A7A7CF4AE41}"/>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8BA1-7C4B-4AF4-9DEE-A3277B8A25FF}">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page'!$A$41</f>
        <v>Table 6.2. Claims (median compensation $) by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10">
        <v>11009.5</v>
      </c>
      <c r="C8" s="10">
        <v>12574</v>
      </c>
      <c r="D8" s="10">
        <v>14068</v>
      </c>
      <c r="E8" s="10">
        <v>15081</v>
      </c>
      <c r="F8" s="10">
        <v>15089.5</v>
      </c>
      <c r="G8" s="10">
        <v>15040.5</v>
      </c>
      <c r="H8" s="10">
        <v>15106</v>
      </c>
      <c r="I8" s="10">
        <v>15469</v>
      </c>
      <c r="J8" s="10">
        <v>15715</v>
      </c>
      <c r="K8" s="10" t="s">
        <v>32</v>
      </c>
    </row>
    <row r="9" spans="1:11" x14ac:dyDescent="0.55000000000000004">
      <c r="A9" s="3" t="s">
        <v>361</v>
      </c>
      <c r="B9" s="10">
        <v>9597.5</v>
      </c>
      <c r="C9" s="10">
        <v>12028</v>
      </c>
      <c r="D9" s="10">
        <v>12684</v>
      </c>
      <c r="E9" s="10">
        <v>13957</v>
      </c>
      <c r="F9" s="10">
        <v>13825</v>
      </c>
      <c r="G9" s="10">
        <v>13586</v>
      </c>
      <c r="H9" s="10">
        <v>12985</v>
      </c>
      <c r="I9" s="10">
        <v>13097</v>
      </c>
      <c r="J9" s="10">
        <v>14793</v>
      </c>
      <c r="K9" s="10" t="s">
        <v>32</v>
      </c>
    </row>
    <row r="10" spans="1:11" x14ac:dyDescent="0.55000000000000004">
      <c r="A10" s="3" t="s">
        <v>362</v>
      </c>
      <c r="B10" s="10">
        <v>13628</v>
      </c>
      <c r="C10" s="10">
        <v>15472</v>
      </c>
      <c r="D10" s="10">
        <v>16408</v>
      </c>
      <c r="E10" s="10">
        <v>17280</v>
      </c>
      <c r="F10" s="10">
        <v>15019.5</v>
      </c>
      <c r="G10" s="10">
        <v>17110.5</v>
      </c>
      <c r="H10" s="10">
        <v>16198</v>
      </c>
      <c r="I10" s="10">
        <v>16892</v>
      </c>
      <c r="J10" s="10">
        <v>19243</v>
      </c>
      <c r="K10" s="10" t="s">
        <v>32</v>
      </c>
    </row>
    <row r="11" spans="1:11" x14ac:dyDescent="0.55000000000000004">
      <c r="A11" s="3" t="s">
        <v>363</v>
      </c>
      <c r="B11" s="10">
        <v>6194</v>
      </c>
      <c r="C11" s="10">
        <v>4902</v>
      </c>
      <c r="D11" s="10">
        <v>7314.5</v>
      </c>
      <c r="E11" s="10">
        <v>12619</v>
      </c>
      <c r="F11" s="10">
        <v>10025</v>
      </c>
      <c r="G11" s="10">
        <v>6186</v>
      </c>
      <c r="H11" s="10">
        <v>6772</v>
      </c>
      <c r="I11" s="10">
        <v>6392</v>
      </c>
      <c r="J11" s="10">
        <v>6273</v>
      </c>
      <c r="K11" s="10" t="s">
        <v>32</v>
      </c>
    </row>
    <row r="12" spans="1:11" x14ac:dyDescent="0.55000000000000004">
      <c r="A12" s="3" t="s">
        <v>364</v>
      </c>
      <c r="B12" s="10">
        <v>7604.5</v>
      </c>
      <c r="C12" s="10">
        <v>11804</v>
      </c>
      <c r="D12" s="10">
        <v>13896.5</v>
      </c>
      <c r="E12" s="10">
        <v>15161</v>
      </c>
      <c r="F12" s="10">
        <v>12247.5</v>
      </c>
      <c r="G12" s="10">
        <v>13507</v>
      </c>
      <c r="H12" s="10">
        <v>9237</v>
      </c>
      <c r="I12" s="10">
        <v>12769</v>
      </c>
      <c r="J12" s="10">
        <v>8369.5</v>
      </c>
      <c r="K12" s="10" t="s">
        <v>32</v>
      </c>
    </row>
    <row r="13" spans="1:11" x14ac:dyDescent="0.55000000000000004">
      <c r="A13" s="3" t="s">
        <v>411</v>
      </c>
      <c r="B13" s="10">
        <v>13080</v>
      </c>
      <c r="C13" s="10">
        <v>13381</v>
      </c>
      <c r="D13" s="10">
        <v>15660.5</v>
      </c>
      <c r="E13" s="10">
        <v>16140.5</v>
      </c>
      <c r="F13" s="10">
        <v>17388.5</v>
      </c>
      <c r="G13" s="10">
        <v>16837.5</v>
      </c>
      <c r="H13" s="10">
        <v>19703</v>
      </c>
      <c r="I13" s="10">
        <v>18780</v>
      </c>
      <c r="J13" s="10">
        <v>17403</v>
      </c>
      <c r="K13" s="10" t="s">
        <v>32</v>
      </c>
    </row>
    <row r="14" spans="1:11" x14ac:dyDescent="0.55000000000000004">
      <c r="A14" s="3" t="s">
        <v>365</v>
      </c>
      <c r="B14" s="10">
        <v>11203.5</v>
      </c>
      <c r="C14" s="10">
        <v>13552.5</v>
      </c>
      <c r="D14" s="10">
        <v>18662.5</v>
      </c>
      <c r="E14" s="10">
        <v>15642</v>
      </c>
      <c r="F14" s="10">
        <v>17717.5</v>
      </c>
      <c r="G14" s="10">
        <v>16372</v>
      </c>
      <c r="H14" s="10">
        <v>17262</v>
      </c>
      <c r="I14" s="10">
        <v>19867</v>
      </c>
      <c r="J14" s="10">
        <v>18787</v>
      </c>
      <c r="K14" s="10" t="s">
        <v>32</v>
      </c>
    </row>
    <row r="15" spans="1:11" x14ac:dyDescent="0.55000000000000004">
      <c r="A15" s="3" t="s">
        <v>366</v>
      </c>
      <c r="B15" s="10">
        <v>13084.5</v>
      </c>
      <c r="C15" s="10">
        <v>13483</v>
      </c>
      <c r="D15" s="10">
        <v>11183</v>
      </c>
      <c r="E15" s="10">
        <v>23241</v>
      </c>
      <c r="F15" s="10">
        <v>12591</v>
      </c>
      <c r="G15" s="10">
        <v>16809</v>
      </c>
      <c r="H15" s="10">
        <v>19937.5</v>
      </c>
      <c r="I15" s="10">
        <v>28693</v>
      </c>
      <c r="J15" s="10">
        <v>17642</v>
      </c>
      <c r="K15" s="10" t="s">
        <v>32</v>
      </c>
    </row>
    <row r="16" spans="1:11" x14ac:dyDescent="0.55000000000000004">
      <c r="A16" s="3" t="s">
        <v>367</v>
      </c>
      <c r="B16" s="10">
        <v>11465.5</v>
      </c>
      <c r="C16" s="10">
        <v>14198.5</v>
      </c>
      <c r="D16" s="10">
        <v>10668</v>
      </c>
      <c r="E16" s="10">
        <v>14379</v>
      </c>
      <c r="F16" s="10">
        <v>8729</v>
      </c>
      <c r="G16" s="10">
        <v>20117</v>
      </c>
      <c r="H16" s="10">
        <v>10560</v>
      </c>
      <c r="I16" s="10">
        <v>19120</v>
      </c>
      <c r="J16" s="10">
        <v>12302.5</v>
      </c>
      <c r="K16" s="10" t="s">
        <v>32</v>
      </c>
    </row>
    <row r="17" spans="1:11" x14ac:dyDescent="0.55000000000000004">
      <c r="A17" s="3" t="s">
        <v>368</v>
      </c>
      <c r="B17" s="10">
        <v>10966.5</v>
      </c>
      <c r="C17" s="10">
        <v>14124</v>
      </c>
      <c r="D17" s="10">
        <v>14889.5</v>
      </c>
      <c r="E17" s="10">
        <v>15577</v>
      </c>
      <c r="F17" s="10">
        <v>16924</v>
      </c>
      <c r="G17" s="10">
        <v>17262.5</v>
      </c>
      <c r="H17" s="10">
        <v>17388</v>
      </c>
      <c r="I17" s="10">
        <v>15992</v>
      </c>
      <c r="J17" s="10">
        <v>16582.5</v>
      </c>
      <c r="K17" s="10" t="s">
        <v>32</v>
      </c>
    </row>
    <row r="18" spans="1:11" x14ac:dyDescent="0.55000000000000004">
      <c r="A18" s="2" t="s">
        <v>353</v>
      </c>
      <c r="B18" s="10">
        <v>12222</v>
      </c>
      <c r="C18" s="10">
        <v>13034</v>
      </c>
      <c r="D18" s="10">
        <v>14501</v>
      </c>
      <c r="E18" s="10">
        <v>15906</v>
      </c>
      <c r="F18" s="10">
        <v>16318</v>
      </c>
      <c r="G18" s="10">
        <v>17133.5</v>
      </c>
      <c r="H18" s="10">
        <v>17435.5</v>
      </c>
      <c r="I18" s="10">
        <v>18102.5</v>
      </c>
      <c r="J18" s="10">
        <v>18276</v>
      </c>
      <c r="K18" s="10" t="s">
        <v>32</v>
      </c>
    </row>
    <row r="19" spans="1:11" x14ac:dyDescent="0.55000000000000004">
      <c r="A19" s="3" t="s">
        <v>369</v>
      </c>
      <c r="B19" s="10">
        <v>21486.5</v>
      </c>
      <c r="C19" s="10">
        <v>19288</v>
      </c>
      <c r="D19" s="10">
        <v>22737</v>
      </c>
      <c r="E19" s="10">
        <v>27332</v>
      </c>
      <c r="F19" s="10">
        <v>24673</v>
      </c>
      <c r="G19" s="10">
        <v>27372</v>
      </c>
      <c r="H19" s="10">
        <v>25643.5</v>
      </c>
      <c r="I19" s="10">
        <v>34606.5</v>
      </c>
      <c r="J19" s="10">
        <v>29258</v>
      </c>
      <c r="K19" s="10" t="s">
        <v>32</v>
      </c>
    </row>
    <row r="20" spans="1:11" x14ac:dyDescent="0.55000000000000004">
      <c r="A20" s="3" t="s">
        <v>370</v>
      </c>
      <c r="B20" s="10">
        <v>14301.5</v>
      </c>
      <c r="C20" s="10">
        <v>13838</v>
      </c>
      <c r="D20" s="10">
        <v>17915</v>
      </c>
      <c r="E20" s="10">
        <v>18498</v>
      </c>
      <c r="F20" s="10">
        <v>17404</v>
      </c>
      <c r="G20" s="10">
        <v>22171.5</v>
      </c>
      <c r="H20" s="10">
        <v>20344</v>
      </c>
      <c r="I20" s="10">
        <v>18955</v>
      </c>
      <c r="J20" s="10">
        <v>17051.5</v>
      </c>
      <c r="K20" s="10" t="s">
        <v>32</v>
      </c>
    </row>
    <row r="21" spans="1:11" x14ac:dyDescent="0.55000000000000004">
      <c r="A21" s="3" t="s">
        <v>371</v>
      </c>
      <c r="B21" s="10">
        <v>9675</v>
      </c>
      <c r="C21" s="10">
        <v>10858</v>
      </c>
      <c r="D21" s="10">
        <v>11510</v>
      </c>
      <c r="E21" s="10">
        <v>12353</v>
      </c>
      <c r="F21" s="10">
        <v>11646</v>
      </c>
      <c r="G21" s="10">
        <v>13595</v>
      </c>
      <c r="H21" s="10">
        <v>14410</v>
      </c>
      <c r="I21" s="10">
        <v>14484</v>
      </c>
      <c r="J21" s="10">
        <v>14072</v>
      </c>
      <c r="K21" s="10" t="s">
        <v>32</v>
      </c>
    </row>
    <row r="22" spans="1:11" x14ac:dyDescent="0.55000000000000004">
      <c r="A22" s="3" t="s">
        <v>372</v>
      </c>
      <c r="B22" s="10">
        <v>12585</v>
      </c>
      <c r="C22" s="10">
        <v>13414.5</v>
      </c>
      <c r="D22" s="10">
        <v>15354</v>
      </c>
      <c r="E22" s="10">
        <v>16337</v>
      </c>
      <c r="F22" s="10">
        <v>17231</v>
      </c>
      <c r="G22" s="10">
        <v>16875.5</v>
      </c>
      <c r="H22" s="10">
        <v>17073</v>
      </c>
      <c r="I22" s="10">
        <v>18282.5</v>
      </c>
      <c r="J22" s="10">
        <v>19413</v>
      </c>
      <c r="K22" s="10" t="s">
        <v>32</v>
      </c>
    </row>
    <row r="23" spans="1:11" x14ac:dyDescent="0.55000000000000004">
      <c r="A23" s="3" t="s">
        <v>373</v>
      </c>
      <c r="B23" s="10">
        <v>9690.5</v>
      </c>
      <c r="C23" s="10">
        <v>12811</v>
      </c>
      <c r="D23" s="10">
        <v>11989</v>
      </c>
      <c r="E23" s="10">
        <v>11120.5</v>
      </c>
      <c r="F23" s="10">
        <v>14134</v>
      </c>
      <c r="G23" s="10">
        <v>23629.5</v>
      </c>
      <c r="H23" s="10">
        <v>24035</v>
      </c>
      <c r="I23" s="10">
        <v>21394</v>
      </c>
      <c r="J23" s="10">
        <v>22425</v>
      </c>
      <c r="K23" s="10" t="s">
        <v>32</v>
      </c>
    </row>
    <row r="24" spans="1:11" x14ac:dyDescent="0.55000000000000004">
      <c r="A24" s="3" t="s">
        <v>374</v>
      </c>
      <c r="B24" s="10">
        <v>10749</v>
      </c>
      <c r="C24" s="10">
        <v>11620</v>
      </c>
      <c r="D24" s="10">
        <v>16124</v>
      </c>
      <c r="E24" s="10">
        <v>10993</v>
      </c>
      <c r="F24" s="10">
        <v>14941.5</v>
      </c>
      <c r="G24" s="10">
        <v>15156</v>
      </c>
      <c r="H24" s="10">
        <v>26947</v>
      </c>
      <c r="I24" s="10">
        <v>14539.5</v>
      </c>
      <c r="J24" s="10">
        <v>14533</v>
      </c>
      <c r="K24" s="10" t="s">
        <v>32</v>
      </c>
    </row>
    <row r="25" spans="1:11" x14ac:dyDescent="0.55000000000000004">
      <c r="A25" s="3" t="s">
        <v>375</v>
      </c>
      <c r="B25" s="10">
        <v>13093</v>
      </c>
      <c r="C25" s="10">
        <v>11244</v>
      </c>
      <c r="D25" s="10">
        <v>11719.5</v>
      </c>
      <c r="E25" s="10">
        <v>15106.5</v>
      </c>
      <c r="F25" s="10">
        <v>17789</v>
      </c>
      <c r="G25" s="10">
        <v>13057</v>
      </c>
      <c r="H25" s="10">
        <v>18297</v>
      </c>
      <c r="I25" s="10">
        <v>18298</v>
      </c>
      <c r="J25" s="10">
        <v>18093</v>
      </c>
      <c r="K25" s="10" t="s">
        <v>32</v>
      </c>
    </row>
    <row r="26" spans="1:11" x14ac:dyDescent="0.55000000000000004">
      <c r="A26" s="3" t="s">
        <v>376</v>
      </c>
      <c r="B26" s="10">
        <v>8707</v>
      </c>
      <c r="C26" s="10">
        <v>12200</v>
      </c>
      <c r="D26" s="10">
        <v>11780</v>
      </c>
      <c r="E26" s="10">
        <v>19630.5</v>
      </c>
      <c r="F26" s="10">
        <v>17086</v>
      </c>
      <c r="G26" s="10">
        <v>23601.5</v>
      </c>
      <c r="H26" s="10">
        <v>19889.5</v>
      </c>
      <c r="I26" s="10">
        <v>15513</v>
      </c>
      <c r="J26" s="10">
        <v>13709.5</v>
      </c>
      <c r="K26" s="10" t="s">
        <v>32</v>
      </c>
    </row>
    <row r="27" spans="1:11" x14ac:dyDescent="0.55000000000000004">
      <c r="A27" s="2" t="s">
        <v>354</v>
      </c>
      <c r="B27" s="10">
        <v>10903</v>
      </c>
      <c r="C27" s="10">
        <v>11577</v>
      </c>
      <c r="D27" s="10">
        <v>13161</v>
      </c>
      <c r="E27" s="10">
        <v>13551.5</v>
      </c>
      <c r="F27" s="10">
        <v>13492</v>
      </c>
      <c r="G27" s="10">
        <v>13967</v>
      </c>
      <c r="H27" s="10">
        <v>14655</v>
      </c>
      <c r="I27" s="10">
        <v>15072.5</v>
      </c>
      <c r="J27" s="10">
        <v>14649.5</v>
      </c>
      <c r="K27" s="10" t="s">
        <v>32</v>
      </c>
    </row>
    <row r="28" spans="1:11" x14ac:dyDescent="0.55000000000000004">
      <c r="A28" s="3" t="s">
        <v>377</v>
      </c>
      <c r="B28" s="10">
        <v>9150</v>
      </c>
      <c r="C28" s="10">
        <v>9762</v>
      </c>
      <c r="D28" s="10">
        <v>12075.5</v>
      </c>
      <c r="E28" s="10">
        <v>12687</v>
      </c>
      <c r="F28" s="10">
        <v>11839</v>
      </c>
      <c r="G28" s="10">
        <v>13608</v>
      </c>
      <c r="H28" s="10">
        <v>12986</v>
      </c>
      <c r="I28" s="10">
        <v>12979.5</v>
      </c>
      <c r="J28" s="10">
        <v>13081</v>
      </c>
      <c r="K28" s="10" t="s">
        <v>32</v>
      </c>
    </row>
    <row r="29" spans="1:11" x14ac:dyDescent="0.55000000000000004">
      <c r="A29" s="3" t="s">
        <v>378</v>
      </c>
      <c r="B29" s="10">
        <v>7381</v>
      </c>
      <c r="C29" s="10">
        <v>8169</v>
      </c>
      <c r="D29" s="10">
        <v>9546</v>
      </c>
      <c r="E29" s="10">
        <v>11091</v>
      </c>
      <c r="F29" s="10">
        <v>10267</v>
      </c>
      <c r="G29" s="10">
        <v>9734</v>
      </c>
      <c r="H29" s="10">
        <v>11991</v>
      </c>
      <c r="I29" s="10">
        <v>11786.5</v>
      </c>
      <c r="J29" s="10">
        <v>12003</v>
      </c>
      <c r="K29" s="10" t="s">
        <v>32</v>
      </c>
    </row>
    <row r="30" spans="1:11" x14ac:dyDescent="0.55000000000000004">
      <c r="A30" s="3" t="s">
        <v>379</v>
      </c>
      <c r="B30" s="10">
        <v>16587</v>
      </c>
      <c r="C30" s="10">
        <v>16696</v>
      </c>
      <c r="D30" s="10">
        <v>18828.5</v>
      </c>
      <c r="E30" s="10">
        <v>19475</v>
      </c>
      <c r="F30" s="10">
        <v>20268.5</v>
      </c>
      <c r="G30" s="10">
        <v>20872</v>
      </c>
      <c r="H30" s="10">
        <v>22557.5</v>
      </c>
      <c r="I30" s="10">
        <v>24750.5</v>
      </c>
      <c r="J30" s="10">
        <v>23783</v>
      </c>
      <c r="K30" s="10" t="s">
        <v>32</v>
      </c>
    </row>
    <row r="31" spans="1:11" x14ac:dyDescent="0.55000000000000004">
      <c r="A31" s="3" t="s">
        <v>380</v>
      </c>
      <c r="B31" s="10">
        <v>9278.5</v>
      </c>
      <c r="C31" s="10">
        <v>11515</v>
      </c>
      <c r="D31" s="10">
        <v>13460</v>
      </c>
      <c r="E31" s="10">
        <v>12852</v>
      </c>
      <c r="F31" s="10">
        <v>13759</v>
      </c>
      <c r="G31" s="10">
        <v>13072</v>
      </c>
      <c r="H31" s="10">
        <v>12771</v>
      </c>
      <c r="I31" s="10">
        <v>13877</v>
      </c>
      <c r="J31" s="10">
        <v>13056</v>
      </c>
      <c r="K31" s="10" t="s">
        <v>32</v>
      </c>
    </row>
    <row r="32" spans="1:11" x14ac:dyDescent="0.55000000000000004">
      <c r="A32" s="3" t="s">
        <v>381</v>
      </c>
      <c r="B32" s="10">
        <v>12264</v>
      </c>
      <c r="C32" s="10">
        <v>12874.5</v>
      </c>
      <c r="D32" s="10">
        <v>14638.5</v>
      </c>
      <c r="E32" s="10">
        <v>12715</v>
      </c>
      <c r="F32" s="10">
        <v>13244</v>
      </c>
      <c r="G32" s="10">
        <v>16087</v>
      </c>
      <c r="H32" s="10">
        <v>14055.5</v>
      </c>
      <c r="I32" s="10">
        <v>14404.5</v>
      </c>
      <c r="J32" s="10">
        <v>17685.5</v>
      </c>
      <c r="K32" s="10" t="s">
        <v>32</v>
      </c>
    </row>
    <row r="33" spans="1:11" x14ac:dyDescent="0.55000000000000004">
      <c r="A33" s="3" t="s">
        <v>382</v>
      </c>
      <c r="B33" s="10">
        <v>10204</v>
      </c>
      <c r="C33" s="10">
        <v>13147</v>
      </c>
      <c r="D33" s="10">
        <v>16247</v>
      </c>
      <c r="E33" s="10">
        <v>17353</v>
      </c>
      <c r="F33" s="10">
        <v>17455</v>
      </c>
      <c r="G33" s="10">
        <v>14150</v>
      </c>
      <c r="H33" s="10">
        <v>14629</v>
      </c>
      <c r="I33" s="10">
        <v>16983</v>
      </c>
      <c r="J33" s="10">
        <v>15182.5</v>
      </c>
      <c r="K33" s="10" t="s">
        <v>32</v>
      </c>
    </row>
    <row r="34" spans="1:11" x14ac:dyDescent="0.55000000000000004">
      <c r="A34" s="2" t="s">
        <v>355</v>
      </c>
      <c r="B34" s="10">
        <v>9241</v>
      </c>
      <c r="C34" s="10">
        <v>9904</v>
      </c>
      <c r="D34" s="10">
        <v>10993</v>
      </c>
      <c r="E34" s="10">
        <v>11957.5</v>
      </c>
      <c r="F34" s="10">
        <v>12382</v>
      </c>
      <c r="G34" s="10">
        <v>12491.5</v>
      </c>
      <c r="H34" s="10">
        <v>12700</v>
      </c>
      <c r="I34" s="10">
        <v>13203</v>
      </c>
      <c r="J34" s="10">
        <v>13597</v>
      </c>
      <c r="K34" s="10" t="s">
        <v>32</v>
      </c>
    </row>
    <row r="35" spans="1:11" x14ac:dyDescent="0.55000000000000004">
      <c r="A35" s="3" t="s">
        <v>383</v>
      </c>
      <c r="B35" s="10">
        <v>5631</v>
      </c>
      <c r="C35" s="10">
        <v>5888</v>
      </c>
      <c r="D35" s="10">
        <v>7787.5</v>
      </c>
      <c r="E35" s="10">
        <v>7673.5</v>
      </c>
      <c r="F35" s="10">
        <v>8322</v>
      </c>
      <c r="G35" s="10">
        <v>8639</v>
      </c>
      <c r="H35" s="10">
        <v>8210</v>
      </c>
      <c r="I35" s="10">
        <v>8738</v>
      </c>
      <c r="J35" s="10">
        <v>8950</v>
      </c>
      <c r="K35" s="10" t="s">
        <v>32</v>
      </c>
    </row>
    <row r="36" spans="1:11" x14ac:dyDescent="0.55000000000000004">
      <c r="A36" s="3" t="s">
        <v>384</v>
      </c>
      <c r="B36" s="10">
        <v>10156</v>
      </c>
      <c r="C36" s="10">
        <v>10601</v>
      </c>
      <c r="D36" s="10">
        <v>11652</v>
      </c>
      <c r="E36" s="10">
        <v>13265.5</v>
      </c>
      <c r="F36" s="10">
        <v>13235.5</v>
      </c>
      <c r="G36" s="10">
        <v>13258</v>
      </c>
      <c r="H36" s="10">
        <v>13585</v>
      </c>
      <c r="I36" s="10">
        <v>12891</v>
      </c>
      <c r="J36" s="10">
        <v>14550</v>
      </c>
      <c r="K36" s="10" t="s">
        <v>32</v>
      </c>
    </row>
    <row r="37" spans="1:11" x14ac:dyDescent="0.55000000000000004">
      <c r="A37" s="3" t="s">
        <v>385</v>
      </c>
      <c r="B37" s="10">
        <v>10168</v>
      </c>
      <c r="C37" s="10">
        <v>10755</v>
      </c>
      <c r="D37" s="10">
        <v>11844.5</v>
      </c>
      <c r="E37" s="10">
        <v>12699</v>
      </c>
      <c r="F37" s="10">
        <v>13107</v>
      </c>
      <c r="G37" s="10">
        <v>13212</v>
      </c>
      <c r="H37" s="10">
        <v>13007.5</v>
      </c>
      <c r="I37" s="10">
        <v>13631</v>
      </c>
      <c r="J37" s="10">
        <v>13436</v>
      </c>
      <c r="K37" s="10" t="s">
        <v>32</v>
      </c>
    </row>
    <row r="38" spans="1:11" x14ac:dyDescent="0.55000000000000004">
      <c r="A38" s="3" t="s">
        <v>386</v>
      </c>
      <c r="B38" s="10">
        <v>8158.5</v>
      </c>
      <c r="C38" s="10">
        <v>9036</v>
      </c>
      <c r="D38" s="10">
        <v>9796</v>
      </c>
      <c r="E38" s="10">
        <v>10476</v>
      </c>
      <c r="F38" s="10">
        <v>11243</v>
      </c>
      <c r="G38" s="10">
        <v>11566.5</v>
      </c>
      <c r="H38" s="10">
        <v>11737</v>
      </c>
      <c r="I38" s="10">
        <v>12467</v>
      </c>
      <c r="J38" s="10">
        <v>12778.5</v>
      </c>
      <c r="K38" s="10" t="s">
        <v>32</v>
      </c>
    </row>
    <row r="39" spans="1:11" x14ac:dyDescent="0.55000000000000004">
      <c r="A39" s="3" t="s">
        <v>387</v>
      </c>
      <c r="B39" s="10">
        <v>5389</v>
      </c>
      <c r="C39" s="10">
        <v>6155.5</v>
      </c>
      <c r="D39" s="10">
        <v>7255</v>
      </c>
      <c r="E39" s="10">
        <v>9104</v>
      </c>
      <c r="F39" s="10">
        <v>8961</v>
      </c>
      <c r="G39" s="10">
        <v>8639</v>
      </c>
      <c r="H39" s="10">
        <v>8841</v>
      </c>
      <c r="I39" s="10">
        <v>8757.5</v>
      </c>
      <c r="J39" s="10">
        <v>10230.5</v>
      </c>
      <c r="K39" s="10" t="s">
        <v>32</v>
      </c>
    </row>
    <row r="40" spans="1:11" x14ac:dyDescent="0.55000000000000004">
      <c r="A40" s="3" t="s">
        <v>388</v>
      </c>
      <c r="B40" s="10">
        <v>14672.5</v>
      </c>
      <c r="C40" s="10">
        <v>15808.5</v>
      </c>
      <c r="D40" s="10">
        <v>17462</v>
      </c>
      <c r="E40" s="10">
        <v>17891</v>
      </c>
      <c r="F40" s="10">
        <v>18520.5</v>
      </c>
      <c r="G40" s="10">
        <v>17759</v>
      </c>
      <c r="H40" s="10">
        <v>19708</v>
      </c>
      <c r="I40" s="10">
        <v>19619</v>
      </c>
      <c r="J40" s="10">
        <v>20663</v>
      </c>
      <c r="K40" s="10" t="s">
        <v>32</v>
      </c>
    </row>
    <row r="41" spans="1:11" x14ac:dyDescent="0.55000000000000004">
      <c r="A41" s="3" t="s">
        <v>389</v>
      </c>
      <c r="B41" s="10">
        <v>10826</v>
      </c>
      <c r="C41" s="10">
        <v>11359</v>
      </c>
      <c r="D41" s="10">
        <v>12343.5</v>
      </c>
      <c r="E41" s="10">
        <v>13421.5</v>
      </c>
      <c r="F41" s="10">
        <v>14057</v>
      </c>
      <c r="G41" s="10">
        <v>13720</v>
      </c>
      <c r="H41" s="10">
        <v>14828</v>
      </c>
      <c r="I41" s="10">
        <v>15895</v>
      </c>
      <c r="J41" s="10">
        <v>15789</v>
      </c>
      <c r="K41" s="10" t="s">
        <v>32</v>
      </c>
    </row>
    <row r="42" spans="1:11" x14ac:dyDescent="0.55000000000000004">
      <c r="A42" s="2" t="s">
        <v>356</v>
      </c>
      <c r="B42" s="10">
        <v>6048</v>
      </c>
      <c r="C42" s="10">
        <v>4910.5</v>
      </c>
      <c r="D42" s="10">
        <v>6158</v>
      </c>
      <c r="E42" s="10">
        <v>7952.5</v>
      </c>
      <c r="F42" s="10">
        <v>8761</v>
      </c>
      <c r="G42" s="10">
        <v>7895</v>
      </c>
      <c r="H42" s="10">
        <v>7349</v>
      </c>
      <c r="I42" s="10">
        <v>7953</v>
      </c>
      <c r="J42" s="10">
        <v>9068.5</v>
      </c>
      <c r="K42" s="10" t="s">
        <v>32</v>
      </c>
    </row>
    <row r="43" spans="1:11" x14ac:dyDescent="0.55000000000000004">
      <c r="A43" s="3" t="s">
        <v>390</v>
      </c>
      <c r="B43" s="10">
        <v>2836</v>
      </c>
      <c r="C43" s="10">
        <v>4443.5</v>
      </c>
      <c r="D43" s="10">
        <v>9299.5</v>
      </c>
      <c r="E43" s="10">
        <v>7569</v>
      </c>
      <c r="F43" s="10">
        <v>3691</v>
      </c>
      <c r="G43" s="10">
        <v>4000</v>
      </c>
      <c r="H43" s="10">
        <v>4351</v>
      </c>
      <c r="I43" s="10">
        <v>9579</v>
      </c>
      <c r="J43" s="10">
        <v>7052</v>
      </c>
      <c r="K43" s="10" t="s">
        <v>32</v>
      </c>
    </row>
    <row r="44" spans="1:11" x14ac:dyDescent="0.55000000000000004">
      <c r="A44" s="3" t="s">
        <v>391</v>
      </c>
      <c r="B44" s="10">
        <v>6071</v>
      </c>
      <c r="C44" s="10">
        <v>4911</v>
      </c>
      <c r="D44" s="10">
        <v>6061.5</v>
      </c>
      <c r="E44" s="10">
        <v>7606</v>
      </c>
      <c r="F44" s="10">
        <v>7372</v>
      </c>
      <c r="G44" s="10">
        <v>10156</v>
      </c>
      <c r="H44" s="10">
        <v>7569</v>
      </c>
      <c r="I44" s="10">
        <v>6806</v>
      </c>
      <c r="J44" s="10">
        <v>8745</v>
      </c>
      <c r="K44" s="10" t="s">
        <v>32</v>
      </c>
    </row>
    <row r="45" spans="1:11" x14ac:dyDescent="0.55000000000000004">
      <c r="A45" s="3" t="s">
        <v>392</v>
      </c>
      <c r="B45" s="10">
        <v>6082.5</v>
      </c>
      <c r="C45" s="10">
        <v>4970</v>
      </c>
      <c r="D45" s="10">
        <v>6019</v>
      </c>
      <c r="E45" s="10">
        <v>8054</v>
      </c>
      <c r="F45" s="10">
        <v>9492</v>
      </c>
      <c r="G45" s="10">
        <v>7355</v>
      </c>
      <c r="H45" s="10">
        <v>7408</v>
      </c>
      <c r="I45" s="10">
        <v>8065.5</v>
      </c>
      <c r="J45" s="10">
        <v>6716</v>
      </c>
      <c r="K45" s="10" t="s">
        <v>32</v>
      </c>
    </row>
    <row r="46" spans="1:11" x14ac:dyDescent="0.55000000000000004">
      <c r="A46" s="3" t="s">
        <v>393</v>
      </c>
      <c r="B46" s="10" t="s">
        <v>32</v>
      </c>
      <c r="C46" s="10" t="s">
        <v>32</v>
      </c>
      <c r="D46" s="10" t="s">
        <v>32</v>
      </c>
      <c r="E46" s="10" t="s">
        <v>32</v>
      </c>
      <c r="F46" s="10" t="s">
        <v>32</v>
      </c>
      <c r="G46" s="10" t="s">
        <v>32</v>
      </c>
      <c r="H46" s="10" t="s">
        <v>32</v>
      </c>
      <c r="I46" s="10">
        <v>8135.5</v>
      </c>
      <c r="J46" s="10">
        <v>21777.5</v>
      </c>
      <c r="K46" s="10" t="s">
        <v>32</v>
      </c>
    </row>
    <row r="47" spans="1:11" x14ac:dyDescent="0.55000000000000004">
      <c r="A47" s="2" t="s">
        <v>357</v>
      </c>
      <c r="B47" s="10">
        <v>10267</v>
      </c>
      <c r="C47" s="10">
        <v>10758</v>
      </c>
      <c r="D47" s="10">
        <v>11726</v>
      </c>
      <c r="E47" s="10">
        <v>12675.5</v>
      </c>
      <c r="F47" s="10">
        <v>13345</v>
      </c>
      <c r="G47" s="10">
        <v>13279.5</v>
      </c>
      <c r="H47" s="10">
        <v>13767</v>
      </c>
      <c r="I47" s="10">
        <v>13671.5</v>
      </c>
      <c r="J47" s="10">
        <v>14465.5</v>
      </c>
      <c r="K47" s="10" t="s">
        <v>32</v>
      </c>
    </row>
    <row r="48" spans="1:11" x14ac:dyDescent="0.55000000000000004">
      <c r="A48" s="3" t="s">
        <v>394</v>
      </c>
      <c r="B48" s="10">
        <v>11373.5</v>
      </c>
      <c r="C48" s="10">
        <v>11194</v>
      </c>
      <c r="D48" s="10">
        <v>12019</v>
      </c>
      <c r="E48" s="10">
        <v>13534.5</v>
      </c>
      <c r="F48" s="10">
        <v>14644</v>
      </c>
      <c r="G48" s="10">
        <v>16789</v>
      </c>
      <c r="H48" s="10">
        <v>17071</v>
      </c>
      <c r="I48" s="10">
        <v>14707</v>
      </c>
      <c r="J48" s="10">
        <v>16417</v>
      </c>
      <c r="K48" s="10" t="s">
        <v>32</v>
      </c>
    </row>
    <row r="49" spans="1:11" x14ac:dyDescent="0.55000000000000004">
      <c r="A49" s="3" t="s">
        <v>395</v>
      </c>
      <c r="B49" s="10">
        <v>10857</v>
      </c>
      <c r="C49" s="10">
        <v>11371</v>
      </c>
      <c r="D49" s="10">
        <v>12139</v>
      </c>
      <c r="E49" s="10">
        <v>13218.5</v>
      </c>
      <c r="F49" s="10">
        <v>13926.5</v>
      </c>
      <c r="G49" s="10">
        <v>13705.5</v>
      </c>
      <c r="H49" s="10">
        <v>14215</v>
      </c>
      <c r="I49" s="10">
        <v>14436</v>
      </c>
      <c r="J49" s="10">
        <v>15075</v>
      </c>
      <c r="K49" s="10" t="s">
        <v>32</v>
      </c>
    </row>
    <row r="50" spans="1:11" x14ac:dyDescent="0.55000000000000004">
      <c r="A50" s="3" t="s">
        <v>396</v>
      </c>
      <c r="B50" s="10">
        <v>5358</v>
      </c>
      <c r="C50" s="10">
        <v>4912</v>
      </c>
      <c r="D50" s="10">
        <v>6617</v>
      </c>
      <c r="E50" s="10">
        <v>7606.5</v>
      </c>
      <c r="F50" s="10">
        <v>6546.5</v>
      </c>
      <c r="G50" s="10">
        <v>5923</v>
      </c>
      <c r="H50" s="10">
        <v>6612</v>
      </c>
      <c r="I50" s="10">
        <v>7217.5</v>
      </c>
      <c r="J50" s="10">
        <v>6475</v>
      </c>
      <c r="K50" s="10" t="s">
        <v>32</v>
      </c>
    </row>
    <row r="51" spans="1:11" x14ac:dyDescent="0.55000000000000004">
      <c r="A51" s="2" t="s">
        <v>358</v>
      </c>
      <c r="B51" s="10">
        <v>10917</v>
      </c>
      <c r="C51" s="10">
        <v>12156</v>
      </c>
      <c r="D51" s="10">
        <v>13594</v>
      </c>
      <c r="E51" s="10">
        <v>14431</v>
      </c>
      <c r="F51" s="10">
        <v>14915.5</v>
      </c>
      <c r="G51" s="10">
        <v>15264</v>
      </c>
      <c r="H51" s="10">
        <v>15584</v>
      </c>
      <c r="I51" s="10">
        <v>15445</v>
      </c>
      <c r="J51" s="10">
        <v>16235</v>
      </c>
      <c r="K51" s="10" t="s">
        <v>32</v>
      </c>
    </row>
    <row r="52" spans="1:11" x14ac:dyDescent="0.55000000000000004">
      <c r="A52" s="3" t="s">
        <v>397</v>
      </c>
      <c r="B52" s="10">
        <v>11429</v>
      </c>
      <c r="C52" s="10">
        <v>12469</v>
      </c>
      <c r="D52" s="10">
        <v>13824.5</v>
      </c>
      <c r="E52" s="10">
        <v>14875</v>
      </c>
      <c r="F52" s="10">
        <v>15556</v>
      </c>
      <c r="G52" s="10">
        <v>15831</v>
      </c>
      <c r="H52" s="10">
        <v>15961</v>
      </c>
      <c r="I52" s="10">
        <v>15981</v>
      </c>
      <c r="J52" s="10">
        <v>16889.5</v>
      </c>
      <c r="K52" s="10" t="s">
        <v>32</v>
      </c>
    </row>
    <row r="53" spans="1:11" x14ac:dyDescent="0.55000000000000004">
      <c r="A53" s="3" t="s">
        <v>398</v>
      </c>
      <c r="B53" s="10">
        <v>9862</v>
      </c>
      <c r="C53" s="10">
        <v>11640</v>
      </c>
      <c r="D53" s="10">
        <v>13116</v>
      </c>
      <c r="E53" s="10">
        <v>13560</v>
      </c>
      <c r="F53" s="10">
        <v>13855.5</v>
      </c>
      <c r="G53" s="10">
        <v>14182</v>
      </c>
      <c r="H53" s="10">
        <v>14594.5</v>
      </c>
      <c r="I53" s="10">
        <v>14569.5</v>
      </c>
      <c r="J53" s="10">
        <v>14738</v>
      </c>
      <c r="K53" s="10" t="s">
        <v>32</v>
      </c>
    </row>
    <row r="54" spans="1:11" x14ac:dyDescent="0.55000000000000004">
      <c r="A54" s="3" t="s">
        <v>412</v>
      </c>
      <c r="B54" s="10">
        <v>20806.5</v>
      </c>
      <c r="C54" s="10">
        <v>22566</v>
      </c>
      <c r="D54" s="10">
        <v>21902</v>
      </c>
      <c r="E54" s="10">
        <v>19623</v>
      </c>
      <c r="F54" s="10">
        <v>15587</v>
      </c>
      <c r="G54" s="10">
        <v>24133.5</v>
      </c>
      <c r="H54" s="10">
        <v>22733</v>
      </c>
      <c r="I54" s="10">
        <v>22820.5</v>
      </c>
      <c r="J54" s="10">
        <v>21054</v>
      </c>
      <c r="K54" s="10" t="s">
        <v>32</v>
      </c>
    </row>
    <row r="55" spans="1:11" x14ac:dyDescent="0.55000000000000004">
      <c r="A55" s="2" t="s">
        <v>359</v>
      </c>
      <c r="B55" s="10">
        <v>9857</v>
      </c>
      <c r="C55" s="10">
        <v>10778</v>
      </c>
      <c r="D55" s="10">
        <v>12357</v>
      </c>
      <c r="E55" s="10">
        <v>14079</v>
      </c>
      <c r="F55" s="10">
        <v>14957</v>
      </c>
      <c r="G55" s="10">
        <v>15465.5</v>
      </c>
      <c r="H55" s="10">
        <v>16062</v>
      </c>
      <c r="I55" s="10">
        <v>17101.5</v>
      </c>
      <c r="J55" s="10">
        <v>6592</v>
      </c>
      <c r="K55" s="10" t="s">
        <v>32</v>
      </c>
    </row>
    <row r="56" spans="1:11" x14ac:dyDescent="0.55000000000000004">
      <c r="A56" s="3" t="s">
        <v>399</v>
      </c>
      <c r="B56" s="10">
        <v>9245.5</v>
      </c>
      <c r="C56" s="10">
        <v>8992</v>
      </c>
      <c r="D56" s="10">
        <v>10385</v>
      </c>
      <c r="E56" s="10">
        <v>11987.5</v>
      </c>
      <c r="F56" s="10">
        <v>11487</v>
      </c>
      <c r="G56" s="10">
        <v>11592.5</v>
      </c>
      <c r="H56" s="10">
        <v>11916</v>
      </c>
      <c r="I56" s="10">
        <v>11324.5</v>
      </c>
      <c r="J56" s="10">
        <v>12096</v>
      </c>
      <c r="K56" s="10" t="s">
        <v>32</v>
      </c>
    </row>
    <row r="57" spans="1:11" x14ac:dyDescent="0.55000000000000004">
      <c r="A57" s="3" t="s">
        <v>400</v>
      </c>
      <c r="B57" s="10">
        <v>4903</v>
      </c>
      <c r="C57" s="10">
        <v>5774</v>
      </c>
      <c r="D57" s="10">
        <v>4536</v>
      </c>
      <c r="E57" s="10">
        <v>9289</v>
      </c>
      <c r="F57" s="10">
        <v>7070</v>
      </c>
      <c r="G57" s="10">
        <v>6052.5</v>
      </c>
      <c r="H57" s="10">
        <v>6804</v>
      </c>
      <c r="I57" s="10">
        <v>8816.5</v>
      </c>
      <c r="J57" s="10">
        <v>6095.5</v>
      </c>
      <c r="K57" s="10" t="s">
        <v>32</v>
      </c>
    </row>
    <row r="58" spans="1:11" x14ac:dyDescent="0.55000000000000004">
      <c r="A58" s="3" t="s">
        <v>401</v>
      </c>
      <c r="B58" s="10">
        <v>8459</v>
      </c>
      <c r="C58" s="10">
        <v>9206</v>
      </c>
      <c r="D58" s="10">
        <v>10161</v>
      </c>
      <c r="E58" s="10">
        <v>11804</v>
      </c>
      <c r="F58" s="10">
        <v>12001</v>
      </c>
      <c r="G58" s="10">
        <v>13501</v>
      </c>
      <c r="H58" s="10">
        <v>12045</v>
      </c>
      <c r="I58" s="10">
        <v>13786</v>
      </c>
      <c r="J58" s="10">
        <v>14683</v>
      </c>
      <c r="K58" s="10" t="s">
        <v>32</v>
      </c>
    </row>
    <row r="59" spans="1:11" x14ac:dyDescent="0.55000000000000004">
      <c r="A59" s="3" t="s">
        <v>402</v>
      </c>
      <c r="B59" s="10">
        <v>10412</v>
      </c>
      <c r="C59" s="10">
        <v>11661.5</v>
      </c>
      <c r="D59" s="10">
        <v>13444</v>
      </c>
      <c r="E59" s="10">
        <v>14985.5</v>
      </c>
      <c r="F59" s="10">
        <v>16325</v>
      </c>
      <c r="G59" s="10">
        <v>16847.5</v>
      </c>
      <c r="H59" s="10">
        <v>17885</v>
      </c>
      <c r="I59" s="10">
        <v>18900</v>
      </c>
      <c r="J59" s="10">
        <v>20930.5</v>
      </c>
      <c r="K59" s="10" t="s">
        <v>32</v>
      </c>
    </row>
    <row r="60" spans="1:11" x14ac:dyDescent="0.55000000000000004">
      <c r="A60" s="3" t="s">
        <v>403</v>
      </c>
      <c r="B60" s="10">
        <v>5074</v>
      </c>
      <c r="C60" s="10">
        <v>4773</v>
      </c>
      <c r="D60" s="10">
        <v>6623.5</v>
      </c>
      <c r="E60" s="10">
        <v>7275.5</v>
      </c>
      <c r="F60" s="10">
        <v>6319</v>
      </c>
      <c r="G60" s="10">
        <v>7223</v>
      </c>
      <c r="H60" s="10">
        <v>7354</v>
      </c>
      <c r="I60" s="10">
        <v>7345</v>
      </c>
      <c r="J60" s="10">
        <v>1889</v>
      </c>
      <c r="K60" s="10" t="s">
        <v>32</v>
      </c>
    </row>
    <row r="61" spans="1:11" x14ac:dyDescent="0.55000000000000004">
      <c r="A61" s="2" t="s">
        <v>360</v>
      </c>
      <c r="B61" s="10">
        <v>13774</v>
      </c>
      <c r="C61" s="10">
        <v>14827</v>
      </c>
      <c r="D61" s="10">
        <v>17225</v>
      </c>
      <c r="E61" s="10">
        <v>18762</v>
      </c>
      <c r="F61" s="10">
        <v>20667</v>
      </c>
      <c r="G61" s="10">
        <v>23017</v>
      </c>
      <c r="H61" s="10">
        <v>26363</v>
      </c>
      <c r="I61" s="10">
        <v>27214.5</v>
      </c>
      <c r="J61" s="10">
        <v>28271.5</v>
      </c>
      <c r="K61" s="10" t="s">
        <v>32</v>
      </c>
    </row>
    <row r="62" spans="1:11" x14ac:dyDescent="0.55000000000000004">
      <c r="A62" s="3" t="s">
        <v>404</v>
      </c>
      <c r="B62" s="10">
        <v>30121</v>
      </c>
      <c r="C62" s="10">
        <v>30961.5</v>
      </c>
      <c r="D62" s="10">
        <v>39485.5</v>
      </c>
      <c r="E62" s="10">
        <v>44072.5</v>
      </c>
      <c r="F62" s="10">
        <v>49798.5</v>
      </c>
      <c r="G62" s="10">
        <v>58661</v>
      </c>
      <c r="H62" s="10">
        <v>68082</v>
      </c>
      <c r="I62" s="10">
        <v>67096</v>
      </c>
      <c r="J62" s="10">
        <v>72426</v>
      </c>
      <c r="K62" s="10" t="s">
        <v>32</v>
      </c>
    </row>
    <row r="63" spans="1:11" x14ac:dyDescent="0.55000000000000004">
      <c r="A63" s="3" t="s">
        <v>405</v>
      </c>
      <c r="B63" s="10">
        <v>11499</v>
      </c>
      <c r="C63" s="10">
        <v>12165</v>
      </c>
      <c r="D63" s="10">
        <v>13984</v>
      </c>
      <c r="E63" s="10">
        <v>14158.5</v>
      </c>
      <c r="F63" s="10">
        <v>14752</v>
      </c>
      <c r="G63" s="10">
        <v>15283</v>
      </c>
      <c r="H63" s="10">
        <v>16174.5</v>
      </c>
      <c r="I63" s="10">
        <v>16780</v>
      </c>
      <c r="J63" s="10">
        <v>17119</v>
      </c>
      <c r="K63" s="10" t="s">
        <v>32</v>
      </c>
    </row>
    <row r="64" spans="1:11" x14ac:dyDescent="0.55000000000000004">
      <c r="A64" s="2" t="s">
        <v>33</v>
      </c>
      <c r="B64" s="10">
        <v>10737</v>
      </c>
      <c r="C64" s="10">
        <v>11541</v>
      </c>
      <c r="D64" s="10">
        <v>12968</v>
      </c>
      <c r="E64" s="10">
        <v>14026</v>
      </c>
      <c r="F64" s="10">
        <v>14700</v>
      </c>
      <c r="G64" s="10">
        <v>15201</v>
      </c>
      <c r="H64" s="10">
        <v>15645</v>
      </c>
      <c r="I64" s="10">
        <v>16117.5</v>
      </c>
      <c r="J64" s="10">
        <v>14416</v>
      </c>
      <c r="K64" s="10" t="s">
        <v>32</v>
      </c>
    </row>
  </sheetData>
  <hyperlinks>
    <hyperlink ref="A2" location="'Cover page'!A1" display="'Cover page'!A1" xr:uid="{95DF6F86-B1E8-4BD0-B1AD-C6E213A701E1}"/>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F2FCA-C047-498A-AFF9-4236EA902828}">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page'!$A$42</f>
        <v>Table 6.3. Claims (median time lost weeks) by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9">
        <v>5</v>
      </c>
      <c r="C8" s="9">
        <v>5.0959641255605383</v>
      </c>
      <c r="D8" s="9">
        <v>5.6</v>
      </c>
      <c r="E8" s="9">
        <v>6.0395985451363252</v>
      </c>
      <c r="F8" s="9">
        <v>6.2</v>
      </c>
      <c r="G8" s="9">
        <v>6.3947368421052628</v>
      </c>
      <c r="H8" s="9">
        <v>6.3157894736842106</v>
      </c>
      <c r="I8" s="9">
        <v>6.5789473684210522</v>
      </c>
      <c r="J8" s="9">
        <v>6.7894736842105265</v>
      </c>
      <c r="K8" s="9" t="s">
        <v>32</v>
      </c>
    </row>
    <row r="9" spans="1:11" x14ac:dyDescent="0.55000000000000004">
      <c r="A9" s="3" t="s">
        <v>361</v>
      </c>
      <c r="B9" s="9">
        <v>4.3999999999999995</v>
      </c>
      <c r="C9" s="9">
        <v>4.4000000000000004</v>
      </c>
      <c r="D9" s="9">
        <v>5</v>
      </c>
      <c r="E9" s="9">
        <v>5.0960855263157896</v>
      </c>
      <c r="F9" s="9">
        <v>5.3399182035650892</v>
      </c>
      <c r="G9" s="9">
        <v>5.1944444444444446</v>
      </c>
      <c r="H9" s="9">
        <v>5</v>
      </c>
      <c r="I9" s="9">
        <v>5.2591234727064968</v>
      </c>
      <c r="J9" s="9">
        <v>5.6000000000000005</v>
      </c>
      <c r="K9" s="9" t="s">
        <v>32</v>
      </c>
    </row>
    <row r="10" spans="1:11" x14ac:dyDescent="0.55000000000000004">
      <c r="A10" s="3" t="s">
        <v>362</v>
      </c>
      <c r="B10" s="9">
        <v>6.4525805485197596</v>
      </c>
      <c r="C10" s="9">
        <v>6.2052631578947368</v>
      </c>
      <c r="D10" s="9">
        <v>5.7894736842105265</v>
      </c>
      <c r="E10" s="9">
        <v>7.1842105263157894</v>
      </c>
      <c r="F10" s="9">
        <v>6</v>
      </c>
      <c r="G10" s="9">
        <v>8.4065789473684216</v>
      </c>
      <c r="H10" s="9">
        <v>7.183552631578948</v>
      </c>
      <c r="I10" s="9">
        <v>7.9316750000000003</v>
      </c>
      <c r="J10" s="9">
        <v>8.1000000000000014</v>
      </c>
      <c r="K10" s="9" t="s">
        <v>32</v>
      </c>
    </row>
    <row r="11" spans="1:11" x14ac:dyDescent="0.55000000000000004">
      <c r="A11" s="3" t="s">
        <v>363</v>
      </c>
      <c r="B11" s="9">
        <v>4</v>
      </c>
      <c r="C11" s="9">
        <v>3</v>
      </c>
      <c r="D11" s="9">
        <v>3.5039042300134446</v>
      </c>
      <c r="E11" s="9">
        <v>7</v>
      </c>
      <c r="F11" s="9">
        <v>4.0877236842105269</v>
      </c>
      <c r="G11" s="9">
        <v>3.3409123542462305</v>
      </c>
      <c r="H11" s="9">
        <v>4.5999999999999996</v>
      </c>
      <c r="I11" s="9">
        <v>3.4576923076923078</v>
      </c>
      <c r="J11" s="9">
        <v>4.9757990974349378</v>
      </c>
      <c r="K11" s="9" t="s">
        <v>32</v>
      </c>
    </row>
    <row r="12" spans="1:11" x14ac:dyDescent="0.55000000000000004">
      <c r="A12" s="3" t="s">
        <v>364</v>
      </c>
      <c r="B12" s="9">
        <v>3.2</v>
      </c>
      <c r="C12" s="9">
        <v>4.6225000000000005</v>
      </c>
      <c r="D12" s="9">
        <v>5.5688552631578947</v>
      </c>
      <c r="E12" s="9">
        <v>4.2</v>
      </c>
      <c r="F12" s="9">
        <v>4.999629015902852</v>
      </c>
      <c r="G12" s="9">
        <v>6.1998025432430293</v>
      </c>
      <c r="H12" s="9">
        <v>4</v>
      </c>
      <c r="I12" s="9">
        <v>6.2000691622719808</v>
      </c>
      <c r="J12" s="9">
        <v>4.2</v>
      </c>
      <c r="K12" s="9" t="s">
        <v>32</v>
      </c>
    </row>
    <row r="13" spans="1:11" x14ac:dyDescent="0.55000000000000004">
      <c r="A13" s="3" t="s">
        <v>411</v>
      </c>
      <c r="B13" s="9">
        <v>5.7894736842105265</v>
      </c>
      <c r="C13" s="9">
        <v>5.9348684210526308</v>
      </c>
      <c r="D13" s="9">
        <v>6.4</v>
      </c>
      <c r="E13" s="9">
        <v>7.0000311206547785</v>
      </c>
      <c r="F13" s="9">
        <v>7.3253070503756685</v>
      </c>
      <c r="G13" s="9">
        <v>7.0053292451689551</v>
      </c>
      <c r="H13" s="9">
        <v>8</v>
      </c>
      <c r="I13" s="9">
        <v>7.7083333333333339</v>
      </c>
      <c r="J13" s="9">
        <v>7.9171052631578949</v>
      </c>
      <c r="K13" s="9" t="s">
        <v>32</v>
      </c>
    </row>
    <row r="14" spans="1:11" x14ac:dyDescent="0.55000000000000004">
      <c r="A14" s="3" t="s">
        <v>365</v>
      </c>
      <c r="B14" s="9">
        <v>4.7046388888888888</v>
      </c>
      <c r="C14" s="9">
        <v>5.2154249999999998</v>
      </c>
      <c r="D14" s="9">
        <v>6.2189390012096082</v>
      </c>
      <c r="E14" s="9">
        <v>6.2</v>
      </c>
      <c r="F14" s="9">
        <v>7.2052631578947368</v>
      </c>
      <c r="G14" s="9">
        <v>7.2096327735744605</v>
      </c>
      <c r="H14" s="9">
        <v>6.8306800000000001</v>
      </c>
      <c r="I14" s="9">
        <v>9.0002236842105265</v>
      </c>
      <c r="J14" s="9">
        <v>8.875</v>
      </c>
      <c r="K14" s="9" t="s">
        <v>32</v>
      </c>
    </row>
    <row r="15" spans="1:11" x14ac:dyDescent="0.55000000000000004">
      <c r="A15" s="3" t="s">
        <v>366</v>
      </c>
      <c r="B15" s="9">
        <v>5.5</v>
      </c>
      <c r="C15" s="9">
        <v>4.6315789473684212</v>
      </c>
      <c r="D15" s="9">
        <v>3.84375</v>
      </c>
      <c r="E15" s="9">
        <v>5.8537315510999717</v>
      </c>
      <c r="F15" s="9">
        <v>5.3999999999999995</v>
      </c>
      <c r="G15" s="9">
        <v>9.8636363636363633</v>
      </c>
      <c r="H15" s="9">
        <v>6.617647058823529</v>
      </c>
      <c r="I15" s="9">
        <v>10.105263157894736</v>
      </c>
      <c r="J15" s="9">
        <v>7.565315217391305</v>
      </c>
      <c r="K15" s="9" t="s">
        <v>32</v>
      </c>
    </row>
    <row r="16" spans="1:11" x14ac:dyDescent="0.55000000000000004">
      <c r="A16" s="3" t="s">
        <v>367</v>
      </c>
      <c r="B16" s="9">
        <v>4.8</v>
      </c>
      <c r="C16" s="9">
        <v>6.4749999999999996</v>
      </c>
      <c r="D16" s="9">
        <v>4.5764335568632815</v>
      </c>
      <c r="E16" s="9">
        <v>9.6342105263157904</v>
      </c>
      <c r="F16" s="9">
        <v>5.871666666666667</v>
      </c>
      <c r="G16" s="9">
        <v>11.464907894736843</v>
      </c>
      <c r="H16" s="9">
        <v>4.4260670784909077</v>
      </c>
      <c r="I16" s="9">
        <v>7.4010257421836467</v>
      </c>
      <c r="J16" s="9">
        <v>6.5</v>
      </c>
      <c r="K16" s="9" t="s">
        <v>32</v>
      </c>
    </row>
    <row r="17" spans="1:11" x14ac:dyDescent="0.55000000000000004">
      <c r="A17" s="3" t="s">
        <v>368</v>
      </c>
      <c r="B17" s="9">
        <v>5.2164021164021168</v>
      </c>
      <c r="C17" s="9">
        <v>5.4605263157894735</v>
      </c>
      <c r="D17" s="9">
        <v>5.4605263157894735</v>
      </c>
      <c r="E17" s="9">
        <v>5.5377236842105262</v>
      </c>
      <c r="F17" s="9">
        <v>6.2053080680743777</v>
      </c>
      <c r="G17" s="9">
        <v>7</v>
      </c>
      <c r="H17" s="9">
        <v>7</v>
      </c>
      <c r="I17" s="9">
        <v>6.7403552631578947</v>
      </c>
      <c r="J17" s="9">
        <v>7.8083893983288233</v>
      </c>
      <c r="K17" s="9" t="s">
        <v>32</v>
      </c>
    </row>
    <row r="18" spans="1:11" x14ac:dyDescent="0.55000000000000004">
      <c r="A18" s="2" t="s">
        <v>353</v>
      </c>
      <c r="B18" s="9">
        <v>6.33</v>
      </c>
      <c r="C18" s="9">
        <v>6.3999999999999995</v>
      </c>
      <c r="D18" s="9">
        <v>7</v>
      </c>
      <c r="E18" s="9">
        <v>7.3999157303370779</v>
      </c>
      <c r="F18" s="9">
        <v>7.4697191011235953</v>
      </c>
      <c r="G18" s="9">
        <v>7.8</v>
      </c>
      <c r="H18" s="9">
        <v>8.1411980535053239</v>
      </c>
      <c r="I18" s="9">
        <v>8.6</v>
      </c>
      <c r="J18" s="9">
        <v>8.6052631578947363</v>
      </c>
      <c r="K18" s="9" t="s">
        <v>32</v>
      </c>
    </row>
    <row r="19" spans="1:11" x14ac:dyDescent="0.55000000000000004">
      <c r="A19" s="3" t="s">
        <v>369</v>
      </c>
      <c r="B19" s="9">
        <v>9</v>
      </c>
      <c r="C19" s="9">
        <v>7.1428571428571432</v>
      </c>
      <c r="D19" s="9">
        <v>7.8</v>
      </c>
      <c r="E19" s="9">
        <v>10.6</v>
      </c>
      <c r="F19" s="9">
        <v>9</v>
      </c>
      <c r="G19" s="9">
        <v>9.4004473684210517</v>
      </c>
      <c r="H19" s="9">
        <v>9.0526315789473681</v>
      </c>
      <c r="I19" s="9">
        <v>12.883834586466165</v>
      </c>
      <c r="J19" s="9">
        <v>12</v>
      </c>
      <c r="K19" s="9" t="s">
        <v>32</v>
      </c>
    </row>
    <row r="20" spans="1:11" x14ac:dyDescent="0.55000000000000004">
      <c r="A20" s="3" t="s">
        <v>370</v>
      </c>
      <c r="B20" s="9">
        <v>6</v>
      </c>
      <c r="C20" s="9">
        <v>6.0500354609929081</v>
      </c>
      <c r="D20" s="9">
        <v>7.1048808479532166</v>
      </c>
      <c r="E20" s="9">
        <v>7.2</v>
      </c>
      <c r="F20" s="9">
        <v>6.3973684210526311</v>
      </c>
      <c r="G20" s="9">
        <v>8.2552631578947384</v>
      </c>
      <c r="H20" s="9">
        <v>7.8</v>
      </c>
      <c r="I20" s="9">
        <v>6.8</v>
      </c>
      <c r="J20" s="9">
        <v>6.1998032769911724</v>
      </c>
      <c r="K20" s="9" t="s">
        <v>32</v>
      </c>
    </row>
    <row r="21" spans="1:11" x14ac:dyDescent="0.55000000000000004">
      <c r="A21" s="3" t="s">
        <v>371</v>
      </c>
      <c r="B21" s="9">
        <v>5.9033817392278412</v>
      </c>
      <c r="C21" s="9">
        <v>6</v>
      </c>
      <c r="D21" s="9">
        <v>6.25</v>
      </c>
      <c r="E21" s="9">
        <v>6.4</v>
      </c>
      <c r="F21" s="9">
        <v>6.2</v>
      </c>
      <c r="G21" s="9">
        <v>7.2052631578947368</v>
      </c>
      <c r="H21" s="9">
        <v>8.3986842105263158</v>
      </c>
      <c r="I21" s="9">
        <v>8.2105263157894743</v>
      </c>
      <c r="J21" s="9">
        <v>7.8445331775363929</v>
      </c>
      <c r="K21" s="9" t="s">
        <v>32</v>
      </c>
    </row>
    <row r="22" spans="1:11" x14ac:dyDescent="0.55000000000000004">
      <c r="A22" s="3" t="s">
        <v>372</v>
      </c>
      <c r="B22" s="9">
        <v>6.5789473684210522</v>
      </c>
      <c r="C22" s="9">
        <v>6.6052631578947372</v>
      </c>
      <c r="D22" s="9">
        <v>7.2105263157894735</v>
      </c>
      <c r="E22" s="9">
        <v>7.7155218156515408</v>
      </c>
      <c r="F22" s="9">
        <v>8</v>
      </c>
      <c r="G22" s="9">
        <v>7.8</v>
      </c>
      <c r="H22" s="9">
        <v>7.9800433612830757</v>
      </c>
      <c r="I22" s="9">
        <v>8.6</v>
      </c>
      <c r="J22" s="9">
        <v>9</v>
      </c>
      <c r="K22" s="9" t="s">
        <v>32</v>
      </c>
    </row>
    <row r="23" spans="1:11" x14ac:dyDescent="0.55000000000000004">
      <c r="A23" s="3" t="s">
        <v>373</v>
      </c>
      <c r="B23" s="9">
        <v>3.7903421052631576</v>
      </c>
      <c r="C23" s="9">
        <v>4.4473684210526319</v>
      </c>
      <c r="D23" s="9">
        <v>5.4</v>
      </c>
      <c r="E23" s="9">
        <v>4.7894736842105265</v>
      </c>
      <c r="F23" s="9">
        <v>5.9</v>
      </c>
      <c r="G23" s="9">
        <v>6.7120657894736837</v>
      </c>
      <c r="H23" s="9">
        <v>6.3423289473684212</v>
      </c>
      <c r="I23" s="9">
        <v>6.8</v>
      </c>
      <c r="J23" s="9">
        <v>8.5719210526315788</v>
      </c>
      <c r="K23" s="9" t="s">
        <v>32</v>
      </c>
    </row>
    <row r="24" spans="1:11" x14ac:dyDescent="0.55000000000000004">
      <c r="A24" s="3" t="s">
        <v>374</v>
      </c>
      <c r="B24" s="9">
        <v>4.2</v>
      </c>
      <c r="C24" s="9">
        <v>6.1979249999999997</v>
      </c>
      <c r="D24" s="9">
        <v>5</v>
      </c>
      <c r="E24" s="9">
        <v>5.1390476190476191</v>
      </c>
      <c r="F24" s="9">
        <v>6.7894736842105265</v>
      </c>
      <c r="G24" s="9">
        <v>7.0789473684210522</v>
      </c>
      <c r="H24" s="9">
        <v>16.193333333333335</v>
      </c>
      <c r="I24" s="9">
        <v>5.385596590909091</v>
      </c>
      <c r="J24" s="9">
        <v>5.9846547314578</v>
      </c>
      <c r="K24" s="9" t="s">
        <v>32</v>
      </c>
    </row>
    <row r="25" spans="1:11" x14ac:dyDescent="0.55000000000000004">
      <c r="A25" s="3" t="s">
        <v>375</v>
      </c>
      <c r="B25" s="9">
        <v>5.7261627906976749</v>
      </c>
      <c r="C25" s="9">
        <v>4.93</v>
      </c>
      <c r="D25" s="9">
        <v>5</v>
      </c>
      <c r="E25" s="9">
        <v>5.9947368421052634</v>
      </c>
      <c r="F25" s="9">
        <v>6</v>
      </c>
      <c r="G25" s="9">
        <v>6</v>
      </c>
      <c r="H25" s="9">
        <v>7.6</v>
      </c>
      <c r="I25" s="9">
        <v>8.2857142857142865</v>
      </c>
      <c r="J25" s="9">
        <v>7</v>
      </c>
      <c r="K25" s="9" t="s">
        <v>32</v>
      </c>
    </row>
    <row r="26" spans="1:11" x14ac:dyDescent="0.55000000000000004">
      <c r="A26" s="3" t="s">
        <v>376</v>
      </c>
      <c r="B26" s="9">
        <v>5.2</v>
      </c>
      <c r="C26" s="9">
        <v>6.8</v>
      </c>
      <c r="D26" s="9">
        <v>7.9129342105263154</v>
      </c>
      <c r="E26" s="9">
        <v>10</v>
      </c>
      <c r="F26" s="9">
        <v>9.6571428571428566</v>
      </c>
      <c r="G26" s="9">
        <v>9.6</v>
      </c>
      <c r="H26" s="9">
        <v>10</v>
      </c>
      <c r="I26" s="9">
        <v>8.3706219846133791</v>
      </c>
      <c r="J26" s="9">
        <v>7</v>
      </c>
      <c r="K26" s="9" t="s">
        <v>32</v>
      </c>
    </row>
    <row r="27" spans="1:11" x14ac:dyDescent="0.55000000000000004">
      <c r="A27" s="2" t="s">
        <v>354</v>
      </c>
      <c r="B27" s="9">
        <v>5.4</v>
      </c>
      <c r="C27" s="9">
        <v>5.1999999999999993</v>
      </c>
      <c r="D27" s="9">
        <v>5.846183589743589</v>
      </c>
      <c r="E27" s="9">
        <v>6</v>
      </c>
      <c r="F27" s="9">
        <v>6</v>
      </c>
      <c r="G27" s="9">
        <v>6</v>
      </c>
      <c r="H27" s="9">
        <v>6.6</v>
      </c>
      <c r="I27" s="9">
        <v>7</v>
      </c>
      <c r="J27" s="9">
        <v>7</v>
      </c>
      <c r="K27" s="9" t="s">
        <v>32</v>
      </c>
    </row>
    <row r="28" spans="1:11" x14ac:dyDescent="0.55000000000000004">
      <c r="A28" s="3" t="s">
        <v>377</v>
      </c>
      <c r="B28" s="9">
        <v>3.9583333333333335</v>
      </c>
      <c r="C28" s="9">
        <v>3.8</v>
      </c>
      <c r="D28" s="9">
        <v>4.6448610921034623</v>
      </c>
      <c r="E28" s="9">
        <v>4.5625</v>
      </c>
      <c r="F28" s="9">
        <v>4.5999999999999996</v>
      </c>
      <c r="G28" s="9">
        <v>4.8027777777777771</v>
      </c>
      <c r="H28" s="9">
        <v>4.7518243421052633</v>
      </c>
      <c r="I28" s="9">
        <v>4.7890263157894735</v>
      </c>
      <c r="J28" s="9">
        <v>5</v>
      </c>
      <c r="K28" s="9" t="s">
        <v>32</v>
      </c>
    </row>
    <row r="29" spans="1:11" x14ac:dyDescent="0.55000000000000004">
      <c r="A29" s="3" t="s">
        <v>378</v>
      </c>
      <c r="B29" s="9">
        <v>5.4</v>
      </c>
      <c r="C29" s="9">
        <v>5.3973684210526311</v>
      </c>
      <c r="D29" s="9">
        <v>6</v>
      </c>
      <c r="E29" s="9">
        <v>6.6</v>
      </c>
      <c r="F29" s="9">
        <v>6.2375035704084549</v>
      </c>
      <c r="G29" s="9">
        <v>6.021505376344086</v>
      </c>
      <c r="H29" s="9">
        <v>7.588327440748988</v>
      </c>
      <c r="I29" s="9">
        <v>8</v>
      </c>
      <c r="J29" s="9">
        <v>7.9476262113843896</v>
      </c>
      <c r="K29" s="9" t="s">
        <v>32</v>
      </c>
    </row>
    <row r="30" spans="1:11" x14ac:dyDescent="0.55000000000000004">
      <c r="A30" s="3" t="s">
        <v>379</v>
      </c>
      <c r="B30" s="9">
        <v>8</v>
      </c>
      <c r="C30" s="9">
        <v>7.3407894736842101</v>
      </c>
      <c r="D30" s="9">
        <v>7.2</v>
      </c>
      <c r="E30" s="9">
        <v>8.3939393939393945</v>
      </c>
      <c r="F30" s="9">
        <v>8.2000000000000011</v>
      </c>
      <c r="G30" s="9">
        <v>8.3947368421052637</v>
      </c>
      <c r="H30" s="9">
        <v>9.7358317507464456</v>
      </c>
      <c r="I30" s="9">
        <v>10.642361111111111</v>
      </c>
      <c r="J30" s="9">
        <v>10.199999999999999</v>
      </c>
      <c r="K30" s="9" t="s">
        <v>32</v>
      </c>
    </row>
    <row r="31" spans="1:11" x14ac:dyDescent="0.55000000000000004">
      <c r="A31" s="3" t="s">
        <v>380</v>
      </c>
      <c r="B31" s="9">
        <v>4.3999999999999995</v>
      </c>
      <c r="C31" s="9">
        <v>5.0105263157894742</v>
      </c>
      <c r="D31" s="9">
        <v>5.3838965517241384</v>
      </c>
      <c r="E31" s="9">
        <v>4.5130227504703377</v>
      </c>
      <c r="F31" s="9">
        <v>5.5</v>
      </c>
      <c r="G31" s="9">
        <v>5.7799261915899995</v>
      </c>
      <c r="H31" s="9">
        <v>6.2</v>
      </c>
      <c r="I31" s="9">
        <v>6</v>
      </c>
      <c r="J31" s="9">
        <v>5.8794417475728151</v>
      </c>
      <c r="K31" s="9" t="s">
        <v>32</v>
      </c>
    </row>
    <row r="32" spans="1:11" x14ac:dyDescent="0.55000000000000004">
      <c r="A32" s="3" t="s">
        <v>381</v>
      </c>
      <c r="B32" s="9">
        <v>5.6984375000000007</v>
      </c>
      <c r="C32" s="9">
        <v>4.8727683982683985</v>
      </c>
      <c r="D32" s="9">
        <v>5.2481203007518795</v>
      </c>
      <c r="E32" s="9">
        <v>5.6000000000000005</v>
      </c>
      <c r="F32" s="9">
        <v>4.795618421052632</v>
      </c>
      <c r="G32" s="9">
        <v>6</v>
      </c>
      <c r="H32" s="9">
        <v>5.4</v>
      </c>
      <c r="I32" s="9">
        <v>6.2</v>
      </c>
      <c r="J32" s="9">
        <v>7.1768607305936083</v>
      </c>
      <c r="K32" s="9" t="s">
        <v>32</v>
      </c>
    </row>
    <row r="33" spans="1:11" x14ac:dyDescent="0.55000000000000004">
      <c r="A33" s="3" t="s">
        <v>382</v>
      </c>
      <c r="B33" s="9">
        <v>5</v>
      </c>
      <c r="C33" s="9">
        <v>5.4</v>
      </c>
      <c r="D33" s="9">
        <v>7.5578947368421048</v>
      </c>
      <c r="E33" s="9">
        <v>7.8</v>
      </c>
      <c r="F33" s="9">
        <v>7.1661166666666665</v>
      </c>
      <c r="G33" s="9">
        <v>6</v>
      </c>
      <c r="H33" s="9">
        <v>6.5860734769956819</v>
      </c>
      <c r="I33" s="9">
        <v>7.5120346598202818</v>
      </c>
      <c r="J33" s="9">
        <v>7</v>
      </c>
      <c r="K33" s="9" t="s">
        <v>32</v>
      </c>
    </row>
    <row r="34" spans="1:11" x14ac:dyDescent="0.55000000000000004">
      <c r="A34" s="2" t="s">
        <v>355</v>
      </c>
      <c r="B34" s="9">
        <v>5.1315789473684212</v>
      </c>
      <c r="C34" s="9">
        <v>5</v>
      </c>
      <c r="D34" s="9">
        <v>5.4282563025210084</v>
      </c>
      <c r="E34" s="9">
        <v>5.6575757575757573</v>
      </c>
      <c r="F34" s="9">
        <v>6.1789473684210527</v>
      </c>
      <c r="G34" s="9">
        <v>6.2105263157894735</v>
      </c>
      <c r="H34" s="9">
        <v>6.4</v>
      </c>
      <c r="I34" s="9">
        <v>6.666666666666667</v>
      </c>
      <c r="J34" s="9">
        <v>6.9837837837837835</v>
      </c>
      <c r="K34" s="9" t="s">
        <v>32</v>
      </c>
    </row>
    <row r="35" spans="1:11" x14ac:dyDescent="0.55000000000000004">
      <c r="A35" s="3" t="s">
        <v>383</v>
      </c>
      <c r="B35" s="9">
        <v>2.763157894736842</v>
      </c>
      <c r="C35" s="9">
        <v>2.78125</v>
      </c>
      <c r="D35" s="9">
        <v>3</v>
      </c>
      <c r="E35" s="9">
        <v>3</v>
      </c>
      <c r="F35" s="9">
        <v>3</v>
      </c>
      <c r="G35" s="9">
        <v>3.2086321774314213</v>
      </c>
      <c r="H35" s="9">
        <v>3</v>
      </c>
      <c r="I35" s="9">
        <v>3.3506410256410257</v>
      </c>
      <c r="J35" s="9">
        <v>3.2105263157894739</v>
      </c>
      <c r="K35" s="9" t="s">
        <v>32</v>
      </c>
    </row>
    <row r="36" spans="1:11" x14ac:dyDescent="0.55000000000000004">
      <c r="A36" s="3" t="s">
        <v>384</v>
      </c>
      <c r="B36" s="9">
        <v>5.0640550239234443</v>
      </c>
      <c r="C36" s="9">
        <v>4.5999999999999996</v>
      </c>
      <c r="D36" s="9">
        <v>5.4</v>
      </c>
      <c r="E36" s="9">
        <v>6.1585298295454542</v>
      </c>
      <c r="F36" s="9">
        <v>6</v>
      </c>
      <c r="G36" s="9">
        <v>5.9580481999404942</v>
      </c>
      <c r="H36" s="9">
        <v>6.2</v>
      </c>
      <c r="I36" s="9">
        <v>6</v>
      </c>
      <c r="J36" s="9">
        <v>6.8572727272727265</v>
      </c>
      <c r="K36" s="9" t="s">
        <v>32</v>
      </c>
    </row>
    <row r="37" spans="1:11" x14ac:dyDescent="0.55000000000000004">
      <c r="A37" s="3" t="s">
        <v>385</v>
      </c>
      <c r="B37" s="9">
        <v>6</v>
      </c>
      <c r="C37" s="9">
        <v>5.6000000000000005</v>
      </c>
      <c r="D37" s="9">
        <v>6</v>
      </c>
      <c r="E37" s="9">
        <v>6.0215000000000005</v>
      </c>
      <c r="F37" s="9">
        <v>6.8</v>
      </c>
      <c r="G37" s="9">
        <v>6.8571428571428568</v>
      </c>
      <c r="H37" s="9">
        <v>7.0563187134502918</v>
      </c>
      <c r="I37" s="9">
        <v>7.2863193429070519</v>
      </c>
      <c r="J37" s="9">
        <v>7.2105263157894735</v>
      </c>
      <c r="K37" s="9" t="s">
        <v>32</v>
      </c>
    </row>
    <row r="38" spans="1:11" x14ac:dyDescent="0.55000000000000004">
      <c r="A38" s="3" t="s">
        <v>386</v>
      </c>
      <c r="B38" s="9">
        <v>4.6921052631578952</v>
      </c>
      <c r="C38" s="9">
        <v>4.9888486842105255</v>
      </c>
      <c r="D38" s="9">
        <v>5.1663591635916362</v>
      </c>
      <c r="E38" s="9">
        <v>5.3704736842105261</v>
      </c>
      <c r="F38" s="9">
        <v>5.6487230496132854</v>
      </c>
      <c r="G38" s="9">
        <v>6</v>
      </c>
      <c r="H38" s="9">
        <v>6</v>
      </c>
      <c r="I38" s="9">
        <v>6.6</v>
      </c>
      <c r="J38" s="9">
        <v>6.8571428571428568</v>
      </c>
      <c r="K38" s="9" t="s">
        <v>32</v>
      </c>
    </row>
    <row r="39" spans="1:11" x14ac:dyDescent="0.55000000000000004">
      <c r="A39" s="3" t="s">
        <v>387</v>
      </c>
      <c r="B39" s="9">
        <v>3.4</v>
      </c>
      <c r="C39" s="9">
        <v>3.8000000000000003</v>
      </c>
      <c r="D39" s="9">
        <v>4</v>
      </c>
      <c r="E39" s="9">
        <v>4.4000000000000004</v>
      </c>
      <c r="F39" s="9">
        <v>4.4000000000000004</v>
      </c>
      <c r="G39" s="9">
        <v>5.0290428571428567</v>
      </c>
      <c r="H39" s="9">
        <v>4.6908457648106641</v>
      </c>
      <c r="I39" s="9">
        <v>4.7115384615384617</v>
      </c>
      <c r="J39" s="9">
        <v>5.4300433862433861</v>
      </c>
      <c r="K39" s="9" t="s">
        <v>32</v>
      </c>
    </row>
    <row r="40" spans="1:11" x14ac:dyDescent="0.55000000000000004">
      <c r="A40" s="3" t="s">
        <v>388</v>
      </c>
      <c r="B40" s="9">
        <v>7.7884868421052627</v>
      </c>
      <c r="C40" s="9">
        <v>7.8</v>
      </c>
      <c r="D40" s="9">
        <v>8.6</v>
      </c>
      <c r="E40" s="9">
        <v>8.2715789473684218</v>
      </c>
      <c r="F40" s="9">
        <v>9.6050000000000004</v>
      </c>
      <c r="G40" s="9">
        <v>9.3973684210526329</v>
      </c>
      <c r="H40" s="9">
        <v>10.403124999999999</v>
      </c>
      <c r="I40" s="9">
        <v>10.056745834093604</v>
      </c>
      <c r="J40" s="9">
        <v>10.345502645502645</v>
      </c>
      <c r="K40" s="9" t="s">
        <v>32</v>
      </c>
    </row>
    <row r="41" spans="1:11" x14ac:dyDescent="0.55000000000000004">
      <c r="A41" s="3" t="s">
        <v>389</v>
      </c>
      <c r="B41" s="9">
        <v>5.7894736842105265</v>
      </c>
      <c r="C41" s="9">
        <v>5.2105263157894735</v>
      </c>
      <c r="D41" s="9">
        <v>5.8388646336598544</v>
      </c>
      <c r="E41" s="9">
        <v>6.2</v>
      </c>
      <c r="F41" s="9">
        <v>7</v>
      </c>
      <c r="G41" s="9">
        <v>6.8727272727272721</v>
      </c>
      <c r="H41" s="9">
        <v>7.3918128654970765</v>
      </c>
      <c r="I41" s="9">
        <v>8</v>
      </c>
      <c r="J41" s="9">
        <v>7.7947368421052632</v>
      </c>
      <c r="K41" s="9" t="s">
        <v>32</v>
      </c>
    </row>
    <row r="42" spans="1:11" x14ac:dyDescent="0.55000000000000004">
      <c r="A42" s="2" t="s">
        <v>356</v>
      </c>
      <c r="B42" s="9">
        <v>3.1111111111111112</v>
      </c>
      <c r="C42" s="9">
        <v>2.8979934210526315</v>
      </c>
      <c r="D42" s="9">
        <v>3.1999999999999997</v>
      </c>
      <c r="E42" s="9">
        <v>3.4953007518796992</v>
      </c>
      <c r="F42" s="9">
        <v>3.8848891099943215</v>
      </c>
      <c r="G42" s="9">
        <v>3.8700485200112955</v>
      </c>
      <c r="H42" s="9">
        <v>3.4</v>
      </c>
      <c r="I42" s="9">
        <v>3.8736842105263154</v>
      </c>
      <c r="J42" s="9">
        <v>4.2205720732313292</v>
      </c>
      <c r="K42" s="9" t="s">
        <v>32</v>
      </c>
    </row>
    <row r="43" spans="1:11" x14ac:dyDescent="0.55000000000000004">
      <c r="A43" s="3" t="s">
        <v>390</v>
      </c>
      <c r="B43" s="9">
        <v>2.1999999999999997</v>
      </c>
      <c r="C43" s="9">
        <v>2.1052631578947367</v>
      </c>
      <c r="D43" s="9">
        <v>4.5</v>
      </c>
      <c r="E43" s="9">
        <v>4.1123672388235928</v>
      </c>
      <c r="F43" s="9">
        <v>2</v>
      </c>
      <c r="G43" s="9">
        <v>3</v>
      </c>
      <c r="H43" s="9">
        <v>4</v>
      </c>
      <c r="I43" s="9">
        <v>2.3947368421052633</v>
      </c>
      <c r="J43" s="9">
        <v>3.9663443468753203</v>
      </c>
      <c r="K43" s="9" t="s">
        <v>32</v>
      </c>
    </row>
    <row r="44" spans="1:11" x14ac:dyDescent="0.55000000000000004">
      <c r="A44" s="3" t="s">
        <v>391</v>
      </c>
      <c r="B44" s="9">
        <v>2.895282608695652</v>
      </c>
      <c r="C44" s="9">
        <v>2.7947368421052632</v>
      </c>
      <c r="D44" s="9">
        <v>3.2184210526315793</v>
      </c>
      <c r="E44" s="9">
        <v>3.1294198683606305</v>
      </c>
      <c r="F44" s="9">
        <v>3.0372341900246744</v>
      </c>
      <c r="G44" s="9">
        <v>3.9994972010860455</v>
      </c>
      <c r="H44" s="9">
        <v>3</v>
      </c>
      <c r="I44" s="9">
        <v>3.2</v>
      </c>
      <c r="J44" s="9">
        <v>3.7249623015873015</v>
      </c>
      <c r="K44" s="9" t="s">
        <v>32</v>
      </c>
    </row>
    <row r="45" spans="1:11" x14ac:dyDescent="0.55000000000000004">
      <c r="A45" s="3" t="s">
        <v>392</v>
      </c>
      <c r="B45" s="9">
        <v>3.2141486068111456</v>
      </c>
      <c r="C45" s="9">
        <v>3</v>
      </c>
      <c r="D45" s="9">
        <v>3</v>
      </c>
      <c r="E45" s="9">
        <v>3.9750000000000001</v>
      </c>
      <c r="F45" s="9">
        <v>4.3699874686716793</v>
      </c>
      <c r="G45" s="9">
        <v>4</v>
      </c>
      <c r="H45" s="9">
        <v>3.6286244727159445</v>
      </c>
      <c r="I45" s="9">
        <v>4.1003577049649449</v>
      </c>
      <c r="J45" s="9">
        <v>3.8000000000000003</v>
      </c>
      <c r="K45" s="9" t="s">
        <v>32</v>
      </c>
    </row>
    <row r="46" spans="1:11" x14ac:dyDescent="0.55000000000000004">
      <c r="A46" s="3" t="s">
        <v>393</v>
      </c>
      <c r="B46" s="9" t="s">
        <v>32</v>
      </c>
      <c r="C46" s="9" t="s">
        <v>32</v>
      </c>
      <c r="D46" s="9" t="s">
        <v>32</v>
      </c>
      <c r="E46" s="9" t="s">
        <v>32</v>
      </c>
      <c r="F46" s="9" t="s">
        <v>32</v>
      </c>
      <c r="G46" s="9" t="s">
        <v>32</v>
      </c>
      <c r="H46" s="9" t="s">
        <v>32</v>
      </c>
      <c r="I46" s="9">
        <v>7.2</v>
      </c>
      <c r="J46" s="9">
        <v>10.675000000000001</v>
      </c>
      <c r="K46" s="9" t="s">
        <v>32</v>
      </c>
    </row>
    <row r="47" spans="1:11" x14ac:dyDescent="0.55000000000000004">
      <c r="A47" s="2" t="s">
        <v>357</v>
      </c>
      <c r="B47" s="9">
        <v>5</v>
      </c>
      <c r="C47" s="9">
        <v>5.2</v>
      </c>
      <c r="D47" s="9">
        <v>5.5921052631578947</v>
      </c>
      <c r="E47" s="9">
        <v>5.8</v>
      </c>
      <c r="F47" s="9">
        <v>6.5678787878787883</v>
      </c>
      <c r="G47" s="9">
        <v>6.4</v>
      </c>
      <c r="H47" s="9">
        <v>6.4</v>
      </c>
      <c r="I47" s="9">
        <v>6.8</v>
      </c>
      <c r="J47" s="9">
        <v>7</v>
      </c>
      <c r="K47" s="9" t="s">
        <v>32</v>
      </c>
    </row>
    <row r="48" spans="1:11" x14ac:dyDescent="0.55000000000000004">
      <c r="A48" s="3" t="s">
        <v>394</v>
      </c>
      <c r="B48" s="9">
        <v>5.5714285714285712</v>
      </c>
      <c r="C48" s="9">
        <v>5</v>
      </c>
      <c r="D48" s="9">
        <v>5.4</v>
      </c>
      <c r="E48" s="9">
        <v>6</v>
      </c>
      <c r="F48" s="9">
        <v>6.5565789473684211</v>
      </c>
      <c r="G48" s="9">
        <v>7.8289473684210522</v>
      </c>
      <c r="H48" s="9">
        <v>7.9991491230477862</v>
      </c>
      <c r="I48" s="9">
        <v>6.9931854593045548</v>
      </c>
      <c r="J48" s="9">
        <v>7.6000000000000005</v>
      </c>
      <c r="K48" s="9" t="s">
        <v>32</v>
      </c>
    </row>
    <row r="49" spans="1:11" x14ac:dyDescent="0.55000000000000004">
      <c r="A49" s="3" t="s">
        <v>395</v>
      </c>
      <c r="B49" s="9">
        <v>5.3888888888888893</v>
      </c>
      <c r="C49" s="9">
        <v>5.7241379310344831</v>
      </c>
      <c r="D49" s="9">
        <v>5.8</v>
      </c>
      <c r="E49" s="9">
        <v>6</v>
      </c>
      <c r="F49" s="9">
        <v>6.8</v>
      </c>
      <c r="G49" s="9">
        <v>6.7556300442593074</v>
      </c>
      <c r="H49" s="9">
        <v>6.6000000000000005</v>
      </c>
      <c r="I49" s="9">
        <v>7</v>
      </c>
      <c r="J49" s="9">
        <v>7.2854605133547707</v>
      </c>
      <c r="K49" s="9" t="s">
        <v>32</v>
      </c>
    </row>
    <row r="50" spans="1:11" x14ac:dyDescent="0.55000000000000004">
      <c r="A50" s="3" t="s">
        <v>396</v>
      </c>
      <c r="B50" s="9">
        <v>3.1999999999999997</v>
      </c>
      <c r="C50" s="9">
        <v>3</v>
      </c>
      <c r="D50" s="9">
        <v>3.8000000000000003</v>
      </c>
      <c r="E50" s="9">
        <v>3.7947368421052632</v>
      </c>
      <c r="F50" s="9">
        <v>3.7374247635425624</v>
      </c>
      <c r="G50" s="9">
        <v>3.2105263157894739</v>
      </c>
      <c r="H50" s="9">
        <v>3.8</v>
      </c>
      <c r="I50" s="9">
        <v>4</v>
      </c>
      <c r="J50" s="9">
        <v>3.9995437855563969</v>
      </c>
      <c r="K50" s="9" t="s">
        <v>32</v>
      </c>
    </row>
    <row r="51" spans="1:11" x14ac:dyDescent="0.55000000000000004">
      <c r="A51" s="2" t="s">
        <v>358</v>
      </c>
      <c r="B51" s="9">
        <v>5.9375</v>
      </c>
      <c r="C51" s="9">
        <v>6.2</v>
      </c>
      <c r="D51" s="9">
        <v>6.8</v>
      </c>
      <c r="E51" s="9">
        <v>7</v>
      </c>
      <c r="F51" s="9">
        <v>7.6000000000000005</v>
      </c>
      <c r="G51" s="9">
        <v>7.8</v>
      </c>
      <c r="H51" s="9">
        <v>8</v>
      </c>
      <c r="I51" s="9">
        <v>8.088475497848739</v>
      </c>
      <c r="J51" s="9">
        <v>8.4375</v>
      </c>
      <c r="K51" s="9" t="s">
        <v>32</v>
      </c>
    </row>
    <row r="52" spans="1:11" x14ac:dyDescent="0.55000000000000004">
      <c r="A52" s="3" t="s">
        <v>397</v>
      </c>
      <c r="B52" s="9">
        <v>6</v>
      </c>
      <c r="C52" s="9">
        <v>6.2</v>
      </c>
      <c r="D52" s="9">
        <v>6.75</v>
      </c>
      <c r="E52" s="9">
        <v>7</v>
      </c>
      <c r="F52" s="9">
        <v>7.6000000000000005</v>
      </c>
      <c r="G52" s="9">
        <v>7.6</v>
      </c>
      <c r="H52" s="9">
        <v>7.8</v>
      </c>
      <c r="I52" s="9">
        <v>8</v>
      </c>
      <c r="J52" s="9">
        <v>8.4868421052631575</v>
      </c>
      <c r="K52" s="9" t="s">
        <v>32</v>
      </c>
    </row>
    <row r="53" spans="1:11" x14ac:dyDescent="0.55000000000000004">
      <c r="A53" s="3" t="s">
        <v>398</v>
      </c>
      <c r="B53" s="9">
        <v>5.7970588235294116</v>
      </c>
      <c r="C53" s="9">
        <v>6.2</v>
      </c>
      <c r="D53" s="9">
        <v>7</v>
      </c>
      <c r="E53" s="9">
        <v>6.9916499999999999</v>
      </c>
      <c r="F53" s="9">
        <v>7.6</v>
      </c>
      <c r="G53" s="9">
        <v>8</v>
      </c>
      <c r="H53" s="9">
        <v>8.1986842105263165</v>
      </c>
      <c r="I53" s="9">
        <v>8.2000000000000011</v>
      </c>
      <c r="J53" s="9">
        <v>8.4</v>
      </c>
      <c r="K53" s="9" t="s">
        <v>32</v>
      </c>
    </row>
    <row r="54" spans="1:11" x14ac:dyDescent="0.55000000000000004">
      <c r="A54" s="3" t="s">
        <v>412</v>
      </c>
      <c r="B54" s="9">
        <v>8.2228026315789471</v>
      </c>
      <c r="C54" s="9">
        <v>8.2392857142857139</v>
      </c>
      <c r="D54" s="9">
        <v>8.1428571428571423</v>
      </c>
      <c r="E54" s="9">
        <v>8.594736842105263</v>
      </c>
      <c r="F54" s="9">
        <v>9.3947368421052637</v>
      </c>
      <c r="G54" s="9">
        <v>8.9078947368421062</v>
      </c>
      <c r="H54" s="9">
        <v>9.1999999999999993</v>
      </c>
      <c r="I54" s="9">
        <v>9.7603896103896091</v>
      </c>
      <c r="J54" s="9">
        <v>8.4944444444444436</v>
      </c>
      <c r="K54" s="9" t="s">
        <v>32</v>
      </c>
    </row>
    <row r="55" spans="1:11" x14ac:dyDescent="0.55000000000000004">
      <c r="A55" s="2" t="s">
        <v>359</v>
      </c>
      <c r="B55" s="9">
        <v>6.3947368421052628</v>
      </c>
      <c r="C55" s="9">
        <v>6.3995158353840313</v>
      </c>
      <c r="D55" s="9">
        <v>7.3684210526315788</v>
      </c>
      <c r="E55" s="9">
        <v>7.8197368421052627</v>
      </c>
      <c r="F55" s="9">
        <v>8.4</v>
      </c>
      <c r="G55" s="9">
        <v>8.759033310645794</v>
      </c>
      <c r="H55" s="9">
        <v>9.0952380952380949</v>
      </c>
      <c r="I55" s="9">
        <v>10</v>
      </c>
      <c r="J55" s="9">
        <v>3.911529524330235</v>
      </c>
      <c r="K55" s="9" t="s">
        <v>32</v>
      </c>
    </row>
    <row r="56" spans="1:11" x14ac:dyDescent="0.55000000000000004">
      <c r="A56" s="3" t="s">
        <v>399</v>
      </c>
      <c r="B56" s="9">
        <v>5.8</v>
      </c>
      <c r="C56" s="9">
        <v>5.1201842105263156</v>
      </c>
      <c r="D56" s="9">
        <v>5.4</v>
      </c>
      <c r="E56" s="9">
        <v>6.4</v>
      </c>
      <c r="F56" s="9">
        <v>6.0098392036142165</v>
      </c>
      <c r="G56" s="9">
        <v>5.8207862407862407</v>
      </c>
      <c r="H56" s="9">
        <v>5.4</v>
      </c>
      <c r="I56" s="9">
        <v>5.2552631578947366</v>
      </c>
      <c r="J56" s="9">
        <v>6</v>
      </c>
      <c r="K56" s="9" t="s">
        <v>32</v>
      </c>
    </row>
    <row r="57" spans="1:11" x14ac:dyDescent="0.55000000000000004">
      <c r="A57" s="3" t="s">
        <v>400</v>
      </c>
      <c r="B57" s="9">
        <v>2.8</v>
      </c>
      <c r="C57" s="9">
        <v>3.0798289473684211</v>
      </c>
      <c r="D57" s="9">
        <v>2.75</v>
      </c>
      <c r="E57" s="9">
        <v>3.7283236811558176</v>
      </c>
      <c r="F57" s="9">
        <v>3.4</v>
      </c>
      <c r="G57" s="9">
        <v>2.7868421052631578</v>
      </c>
      <c r="H57" s="9">
        <v>3.0086166666666667</v>
      </c>
      <c r="I57" s="9">
        <v>4</v>
      </c>
      <c r="J57" s="9">
        <v>3.3130830796695481</v>
      </c>
      <c r="K57" s="9" t="s">
        <v>32</v>
      </c>
    </row>
    <row r="58" spans="1:11" x14ac:dyDescent="0.55000000000000004">
      <c r="A58" s="3" t="s">
        <v>401</v>
      </c>
      <c r="B58" s="9">
        <v>4.836363636363636</v>
      </c>
      <c r="C58" s="9">
        <v>4</v>
      </c>
      <c r="D58" s="9">
        <v>4.4105263157894736</v>
      </c>
      <c r="E58" s="9">
        <v>5.6</v>
      </c>
      <c r="F58" s="9">
        <v>6</v>
      </c>
      <c r="G58" s="9">
        <v>6.2575549325442097</v>
      </c>
      <c r="H58" s="9">
        <v>5.8</v>
      </c>
      <c r="I58" s="9">
        <v>6.3567480363719326</v>
      </c>
      <c r="J58" s="9">
        <v>7</v>
      </c>
      <c r="K58" s="9" t="s">
        <v>32</v>
      </c>
    </row>
    <row r="59" spans="1:11" x14ac:dyDescent="0.55000000000000004">
      <c r="A59" s="3" t="s">
        <v>402</v>
      </c>
      <c r="B59" s="9">
        <v>7</v>
      </c>
      <c r="C59" s="9">
        <v>7.0003288201160547</v>
      </c>
      <c r="D59" s="9">
        <v>8.2105263157894743</v>
      </c>
      <c r="E59" s="9">
        <v>8.5283766699695907</v>
      </c>
      <c r="F59" s="9">
        <v>9.2587499999999991</v>
      </c>
      <c r="G59" s="9">
        <v>9.86</v>
      </c>
      <c r="H59" s="9">
        <v>10.388888888888889</v>
      </c>
      <c r="I59" s="9">
        <v>11.25</v>
      </c>
      <c r="J59" s="9">
        <v>12.217391304347826</v>
      </c>
      <c r="K59" s="9" t="s">
        <v>32</v>
      </c>
    </row>
    <row r="60" spans="1:11" x14ac:dyDescent="0.55000000000000004">
      <c r="A60" s="3" t="s">
        <v>403</v>
      </c>
      <c r="B60" s="9">
        <v>3.1</v>
      </c>
      <c r="C60" s="9">
        <v>2.3333333333333335</v>
      </c>
      <c r="D60" s="9">
        <v>3.5736677115987461</v>
      </c>
      <c r="E60" s="9">
        <v>3.6055555555555556</v>
      </c>
      <c r="F60" s="9">
        <v>3.6643162887451828</v>
      </c>
      <c r="G60" s="9">
        <v>2.9000000000000004</v>
      </c>
      <c r="H60" s="9">
        <v>4.2428571428571429</v>
      </c>
      <c r="I60" s="9">
        <v>4.5714285714285712</v>
      </c>
      <c r="J60" s="9">
        <v>1.25</v>
      </c>
      <c r="K60" s="9" t="s">
        <v>32</v>
      </c>
    </row>
    <row r="61" spans="1:11" x14ac:dyDescent="0.55000000000000004">
      <c r="A61" s="2" t="s">
        <v>360</v>
      </c>
      <c r="B61" s="9">
        <v>6.9996294629859985</v>
      </c>
      <c r="C61" s="9">
        <v>7.383</v>
      </c>
      <c r="D61" s="9">
        <v>8.2000000000000011</v>
      </c>
      <c r="E61" s="9">
        <v>8.7894736842105257</v>
      </c>
      <c r="F61" s="9">
        <v>9.6</v>
      </c>
      <c r="G61" s="9">
        <v>11.139612939941166</v>
      </c>
      <c r="H61" s="9">
        <v>11.999460294418702</v>
      </c>
      <c r="I61" s="9">
        <v>12.968256865230295</v>
      </c>
      <c r="J61" s="9">
        <v>13.077630175438596</v>
      </c>
      <c r="K61" s="9" t="s">
        <v>32</v>
      </c>
    </row>
    <row r="62" spans="1:11" x14ac:dyDescent="0.55000000000000004">
      <c r="A62" s="3" t="s">
        <v>404</v>
      </c>
      <c r="B62" s="9">
        <v>14.8</v>
      </c>
      <c r="C62" s="9">
        <v>15.323809523809524</v>
      </c>
      <c r="D62" s="9">
        <v>18.873684210526314</v>
      </c>
      <c r="E62" s="9">
        <v>20.742857142857144</v>
      </c>
      <c r="F62" s="9">
        <v>25.447082283795133</v>
      </c>
      <c r="G62" s="9">
        <v>29.496503496503497</v>
      </c>
      <c r="H62" s="9">
        <v>33.199999999999996</v>
      </c>
      <c r="I62" s="9">
        <v>33.6</v>
      </c>
      <c r="J62" s="9">
        <v>35.200000000000003</v>
      </c>
      <c r="K62" s="9" t="s">
        <v>32</v>
      </c>
    </row>
    <row r="63" spans="1:11" x14ac:dyDescent="0.55000000000000004">
      <c r="A63" s="3" t="s">
        <v>405</v>
      </c>
      <c r="B63" s="9">
        <v>5.9333333333333336</v>
      </c>
      <c r="C63" s="9">
        <v>6.2</v>
      </c>
      <c r="D63" s="9">
        <v>6.6000000000000005</v>
      </c>
      <c r="E63" s="9">
        <v>6.6622807017543861</v>
      </c>
      <c r="F63" s="9">
        <v>7</v>
      </c>
      <c r="G63" s="9">
        <v>7.2644296402787401</v>
      </c>
      <c r="H63" s="9">
        <v>7.3355240638050256</v>
      </c>
      <c r="I63" s="9">
        <v>7.84</v>
      </c>
      <c r="J63" s="9">
        <v>7.4</v>
      </c>
      <c r="K63" s="9" t="s">
        <v>32</v>
      </c>
    </row>
    <row r="64" spans="1:11" x14ac:dyDescent="0.55000000000000004">
      <c r="A64" s="2" t="s">
        <v>33</v>
      </c>
      <c r="B64" s="9">
        <v>5.7936105476673427</v>
      </c>
      <c r="C64" s="9">
        <v>5.8142857142857149</v>
      </c>
      <c r="D64" s="9">
        <v>6.333333333333333</v>
      </c>
      <c r="E64" s="9">
        <v>6.6266908212560391</v>
      </c>
      <c r="F64" s="9">
        <v>7.2</v>
      </c>
      <c r="G64" s="9">
        <v>7.5258032696590176</v>
      </c>
      <c r="H64" s="9">
        <v>7.7894736842105265</v>
      </c>
      <c r="I64" s="9">
        <v>8</v>
      </c>
      <c r="J64" s="9">
        <v>7.2</v>
      </c>
      <c r="K64" s="9" t="s">
        <v>32</v>
      </c>
    </row>
  </sheetData>
  <hyperlinks>
    <hyperlink ref="A2" location="'Cover page'!A1" display="'Cover page'!A1" xr:uid="{D36F8780-4637-49C4-ACCD-DF5008D8848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8AAC-19DC-4B8D-868E-E5316B69539F}">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page'!$A$44</f>
        <v>Table 7.1. Claims (count) by Breakdown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8">
        <v>5346</v>
      </c>
      <c r="C8" s="8">
        <v>5000</v>
      </c>
      <c r="D8" s="8">
        <v>4840</v>
      </c>
      <c r="E8" s="8">
        <v>5026</v>
      </c>
      <c r="F8" s="8">
        <v>5106</v>
      </c>
      <c r="G8" s="8">
        <v>5130</v>
      </c>
      <c r="H8" s="8">
        <v>5619</v>
      </c>
      <c r="I8" s="8">
        <v>5819</v>
      </c>
      <c r="J8" s="8">
        <v>5576</v>
      </c>
      <c r="K8" s="8">
        <v>6094</v>
      </c>
    </row>
    <row r="9" spans="1:11" x14ac:dyDescent="0.55000000000000004">
      <c r="A9" s="3" t="s">
        <v>361</v>
      </c>
      <c r="B9" s="8">
        <v>1341</v>
      </c>
      <c r="C9" s="8">
        <v>1318</v>
      </c>
      <c r="D9" s="8">
        <v>1312</v>
      </c>
      <c r="E9" s="8">
        <v>1282</v>
      </c>
      <c r="F9" s="8">
        <v>1229</v>
      </c>
      <c r="G9" s="8">
        <v>1189</v>
      </c>
      <c r="H9" s="8">
        <v>1321</v>
      </c>
      <c r="I9" s="8">
        <v>1394</v>
      </c>
      <c r="J9" s="8">
        <v>1404</v>
      </c>
      <c r="K9" s="8">
        <v>1473</v>
      </c>
    </row>
    <row r="10" spans="1:11" x14ac:dyDescent="0.55000000000000004">
      <c r="A10" s="3" t="s">
        <v>362</v>
      </c>
      <c r="B10" s="8">
        <v>315</v>
      </c>
      <c r="C10" s="8">
        <v>275</v>
      </c>
      <c r="D10" s="8">
        <v>273</v>
      </c>
      <c r="E10" s="8">
        <v>294</v>
      </c>
      <c r="F10" s="8">
        <v>281</v>
      </c>
      <c r="G10" s="8">
        <v>251</v>
      </c>
      <c r="H10" s="8">
        <v>326</v>
      </c>
      <c r="I10" s="8">
        <v>299</v>
      </c>
      <c r="J10" s="8">
        <v>332</v>
      </c>
      <c r="K10" s="8">
        <v>351</v>
      </c>
    </row>
    <row r="11" spans="1:11" x14ac:dyDescent="0.55000000000000004">
      <c r="A11" s="3" t="s">
        <v>363</v>
      </c>
      <c r="B11" s="8">
        <v>256</v>
      </c>
      <c r="C11" s="8">
        <v>248</v>
      </c>
      <c r="D11" s="8">
        <v>235</v>
      </c>
      <c r="E11" s="8">
        <v>281</v>
      </c>
      <c r="F11" s="8">
        <v>263</v>
      </c>
      <c r="G11" s="8">
        <v>283</v>
      </c>
      <c r="H11" s="8">
        <v>292</v>
      </c>
      <c r="I11" s="8">
        <v>322</v>
      </c>
      <c r="J11" s="8">
        <v>294</v>
      </c>
      <c r="K11" s="8">
        <v>356</v>
      </c>
    </row>
    <row r="12" spans="1:11" x14ac:dyDescent="0.55000000000000004">
      <c r="A12" s="3" t="s">
        <v>364</v>
      </c>
      <c r="B12" s="8">
        <v>174</v>
      </c>
      <c r="C12" s="8">
        <v>149</v>
      </c>
      <c r="D12" s="8">
        <v>168</v>
      </c>
      <c r="E12" s="8">
        <v>195</v>
      </c>
      <c r="F12" s="8">
        <v>185</v>
      </c>
      <c r="G12" s="8">
        <v>181</v>
      </c>
      <c r="H12" s="8">
        <v>203</v>
      </c>
      <c r="I12" s="8">
        <v>214</v>
      </c>
      <c r="J12" s="8">
        <v>231</v>
      </c>
      <c r="K12" s="8">
        <v>277</v>
      </c>
    </row>
    <row r="13" spans="1:11" x14ac:dyDescent="0.55000000000000004">
      <c r="A13" s="3" t="s">
        <v>411</v>
      </c>
      <c r="B13" s="8">
        <v>1906</v>
      </c>
      <c r="C13" s="8">
        <v>1817</v>
      </c>
      <c r="D13" s="8">
        <v>1695</v>
      </c>
      <c r="E13" s="8">
        <v>1778</v>
      </c>
      <c r="F13" s="8">
        <v>1923</v>
      </c>
      <c r="G13" s="8">
        <v>1873</v>
      </c>
      <c r="H13" s="8">
        <v>2022</v>
      </c>
      <c r="I13" s="8">
        <v>2108</v>
      </c>
      <c r="J13" s="8">
        <v>2051</v>
      </c>
      <c r="K13" s="8">
        <v>2211</v>
      </c>
    </row>
    <row r="14" spans="1:11" x14ac:dyDescent="0.55000000000000004">
      <c r="A14" s="3" t="s">
        <v>365</v>
      </c>
      <c r="B14" s="8">
        <v>539</v>
      </c>
      <c r="C14" s="8">
        <v>433</v>
      </c>
      <c r="D14" s="8">
        <v>441</v>
      </c>
      <c r="E14" s="8">
        <v>478</v>
      </c>
      <c r="F14" s="8">
        <v>470</v>
      </c>
      <c r="G14" s="8">
        <v>584</v>
      </c>
      <c r="H14" s="8">
        <v>572</v>
      </c>
      <c r="I14" s="8">
        <v>560</v>
      </c>
      <c r="J14" s="8">
        <v>497</v>
      </c>
      <c r="K14" s="8">
        <v>570</v>
      </c>
    </row>
    <row r="15" spans="1:11" x14ac:dyDescent="0.55000000000000004">
      <c r="A15" s="3" t="s">
        <v>366</v>
      </c>
      <c r="B15" s="8">
        <v>76</v>
      </c>
      <c r="C15" s="8">
        <v>62</v>
      </c>
      <c r="D15" s="8">
        <v>59</v>
      </c>
      <c r="E15" s="8">
        <v>53</v>
      </c>
      <c r="F15" s="8">
        <v>46</v>
      </c>
      <c r="G15" s="8">
        <v>60</v>
      </c>
      <c r="H15" s="8">
        <v>46</v>
      </c>
      <c r="I15" s="8">
        <v>79</v>
      </c>
      <c r="J15" s="8">
        <v>53</v>
      </c>
      <c r="K15" s="8">
        <v>60</v>
      </c>
    </row>
    <row r="16" spans="1:11" x14ac:dyDescent="0.55000000000000004">
      <c r="A16" s="3" t="s">
        <v>367</v>
      </c>
      <c r="B16" s="8">
        <v>61</v>
      </c>
      <c r="C16" s="8">
        <v>43</v>
      </c>
      <c r="D16" s="8">
        <v>50</v>
      </c>
      <c r="E16" s="8">
        <v>45</v>
      </c>
      <c r="F16" s="8">
        <v>47</v>
      </c>
      <c r="G16" s="8">
        <v>61</v>
      </c>
      <c r="H16" s="8">
        <v>69</v>
      </c>
      <c r="I16" s="8">
        <v>71</v>
      </c>
      <c r="J16" s="8">
        <v>70</v>
      </c>
      <c r="K16" s="8">
        <v>84</v>
      </c>
    </row>
    <row r="17" spans="1:11" x14ac:dyDescent="0.55000000000000004">
      <c r="A17" s="3" t="s">
        <v>368</v>
      </c>
      <c r="B17" s="8">
        <v>678</v>
      </c>
      <c r="C17" s="8">
        <v>655</v>
      </c>
      <c r="D17" s="8">
        <v>607</v>
      </c>
      <c r="E17" s="8">
        <v>620</v>
      </c>
      <c r="F17" s="8">
        <v>662</v>
      </c>
      <c r="G17" s="8">
        <v>648</v>
      </c>
      <c r="H17" s="8">
        <v>768</v>
      </c>
      <c r="I17" s="8">
        <v>772</v>
      </c>
      <c r="J17" s="8">
        <v>644</v>
      </c>
      <c r="K17" s="8">
        <v>712</v>
      </c>
    </row>
    <row r="18" spans="1:11" x14ac:dyDescent="0.55000000000000004">
      <c r="A18" s="2" t="s">
        <v>353</v>
      </c>
      <c r="B18" s="8">
        <v>10842</v>
      </c>
      <c r="C18" s="8">
        <v>10237</v>
      </c>
      <c r="D18" s="8">
        <v>9796</v>
      </c>
      <c r="E18" s="8">
        <v>10073</v>
      </c>
      <c r="F18" s="8">
        <v>10509</v>
      </c>
      <c r="G18" s="8">
        <v>10988</v>
      </c>
      <c r="H18" s="8">
        <v>11352</v>
      </c>
      <c r="I18" s="8">
        <v>12109</v>
      </c>
      <c r="J18" s="8">
        <v>11450</v>
      </c>
      <c r="K18" s="8">
        <v>12347</v>
      </c>
    </row>
    <row r="19" spans="1:11" x14ac:dyDescent="0.55000000000000004">
      <c r="A19" s="3" t="s">
        <v>369</v>
      </c>
      <c r="B19" s="8">
        <v>790</v>
      </c>
      <c r="C19" s="8">
        <v>696</v>
      </c>
      <c r="D19" s="8">
        <v>678</v>
      </c>
      <c r="E19" s="8">
        <v>764</v>
      </c>
      <c r="F19" s="8">
        <v>796</v>
      </c>
      <c r="G19" s="8">
        <v>814</v>
      </c>
      <c r="H19" s="8">
        <v>913</v>
      </c>
      <c r="I19" s="8">
        <v>936</v>
      </c>
      <c r="J19" s="8">
        <v>881</v>
      </c>
      <c r="K19" s="8">
        <v>983</v>
      </c>
    </row>
    <row r="20" spans="1:11" x14ac:dyDescent="0.55000000000000004">
      <c r="A20" s="3" t="s">
        <v>370</v>
      </c>
      <c r="B20" s="8">
        <v>484</v>
      </c>
      <c r="C20" s="8">
        <v>431</v>
      </c>
      <c r="D20" s="8">
        <v>448</v>
      </c>
      <c r="E20" s="8">
        <v>399</v>
      </c>
      <c r="F20" s="8">
        <v>438</v>
      </c>
      <c r="G20" s="8">
        <v>472</v>
      </c>
      <c r="H20" s="8">
        <v>501</v>
      </c>
      <c r="I20" s="8">
        <v>469</v>
      </c>
      <c r="J20" s="8">
        <v>423</v>
      </c>
      <c r="K20" s="8">
        <v>447</v>
      </c>
    </row>
    <row r="21" spans="1:11" x14ac:dyDescent="0.55000000000000004">
      <c r="A21" s="3" t="s">
        <v>371</v>
      </c>
      <c r="B21" s="8">
        <v>2160</v>
      </c>
      <c r="C21" s="8">
        <v>2115</v>
      </c>
      <c r="D21" s="8">
        <v>2020</v>
      </c>
      <c r="E21" s="8">
        <v>2024</v>
      </c>
      <c r="F21" s="8">
        <v>2128</v>
      </c>
      <c r="G21" s="8">
        <v>2196</v>
      </c>
      <c r="H21" s="8">
        <v>2226</v>
      </c>
      <c r="I21" s="8">
        <v>2518</v>
      </c>
      <c r="J21" s="8">
        <v>2356</v>
      </c>
      <c r="K21" s="8">
        <v>2570</v>
      </c>
    </row>
    <row r="22" spans="1:11" x14ac:dyDescent="0.55000000000000004">
      <c r="A22" s="3" t="s">
        <v>372</v>
      </c>
      <c r="B22" s="8">
        <v>6632</v>
      </c>
      <c r="C22" s="8">
        <v>6259</v>
      </c>
      <c r="D22" s="8">
        <v>5936</v>
      </c>
      <c r="E22" s="8">
        <v>6178</v>
      </c>
      <c r="F22" s="8">
        <v>6356</v>
      </c>
      <c r="G22" s="8">
        <v>6622</v>
      </c>
      <c r="H22" s="8">
        <v>6828</v>
      </c>
      <c r="I22" s="8">
        <v>7388</v>
      </c>
      <c r="J22" s="8">
        <v>6967</v>
      </c>
      <c r="K22" s="8">
        <v>7410</v>
      </c>
    </row>
    <row r="23" spans="1:11" x14ac:dyDescent="0.55000000000000004">
      <c r="A23" s="3" t="s">
        <v>373</v>
      </c>
      <c r="B23" s="8">
        <v>206</v>
      </c>
      <c r="C23" s="8">
        <v>174</v>
      </c>
      <c r="D23" s="8">
        <v>165</v>
      </c>
      <c r="E23" s="8">
        <v>185</v>
      </c>
      <c r="F23" s="8">
        <v>235</v>
      </c>
      <c r="G23" s="8">
        <v>264</v>
      </c>
      <c r="H23" s="8">
        <v>253</v>
      </c>
      <c r="I23" s="8">
        <v>269</v>
      </c>
      <c r="J23" s="8">
        <v>242</v>
      </c>
      <c r="K23" s="8">
        <v>270</v>
      </c>
    </row>
    <row r="24" spans="1:11" x14ac:dyDescent="0.55000000000000004">
      <c r="A24" s="3" t="s">
        <v>374</v>
      </c>
      <c r="B24" s="8">
        <v>136</v>
      </c>
      <c r="C24" s="8">
        <v>118</v>
      </c>
      <c r="D24" s="8">
        <v>115</v>
      </c>
      <c r="E24" s="8">
        <v>106</v>
      </c>
      <c r="F24" s="8">
        <v>130</v>
      </c>
      <c r="G24" s="8">
        <v>183</v>
      </c>
      <c r="H24" s="8">
        <v>204</v>
      </c>
      <c r="I24" s="8">
        <v>81</v>
      </c>
      <c r="J24" s="8">
        <v>118</v>
      </c>
      <c r="K24" s="8">
        <v>182</v>
      </c>
    </row>
    <row r="25" spans="1:11" x14ac:dyDescent="0.55000000000000004">
      <c r="A25" s="3" t="s">
        <v>375</v>
      </c>
      <c r="B25" s="8">
        <v>212</v>
      </c>
      <c r="C25" s="8">
        <v>184</v>
      </c>
      <c r="D25" s="8">
        <v>180</v>
      </c>
      <c r="E25" s="8">
        <v>193</v>
      </c>
      <c r="F25" s="8">
        <v>210</v>
      </c>
      <c r="G25" s="8">
        <v>213</v>
      </c>
      <c r="H25" s="8">
        <v>206</v>
      </c>
      <c r="I25" s="8">
        <v>226</v>
      </c>
      <c r="J25" s="8">
        <v>214</v>
      </c>
      <c r="K25" s="8">
        <v>204</v>
      </c>
    </row>
    <row r="26" spans="1:11" x14ac:dyDescent="0.55000000000000004">
      <c r="A26" s="3" t="s">
        <v>376</v>
      </c>
      <c r="B26" s="8">
        <v>222</v>
      </c>
      <c r="C26" s="8">
        <v>260</v>
      </c>
      <c r="D26" s="8">
        <v>254</v>
      </c>
      <c r="E26" s="8">
        <v>224</v>
      </c>
      <c r="F26" s="8">
        <v>216</v>
      </c>
      <c r="G26" s="8">
        <v>224</v>
      </c>
      <c r="H26" s="8">
        <v>221</v>
      </c>
      <c r="I26" s="8">
        <v>222</v>
      </c>
      <c r="J26" s="8">
        <v>249</v>
      </c>
      <c r="K26" s="8">
        <v>281</v>
      </c>
    </row>
    <row r="27" spans="1:11" x14ac:dyDescent="0.55000000000000004">
      <c r="A27" s="2" t="s">
        <v>354</v>
      </c>
      <c r="B27" s="8">
        <v>4908</v>
      </c>
      <c r="C27" s="8">
        <v>4807</v>
      </c>
      <c r="D27" s="8">
        <v>4477</v>
      </c>
      <c r="E27" s="8">
        <v>4512</v>
      </c>
      <c r="F27" s="8">
        <v>4633</v>
      </c>
      <c r="G27" s="8">
        <v>4780</v>
      </c>
      <c r="H27" s="8">
        <v>5281</v>
      </c>
      <c r="I27" s="8">
        <v>5706</v>
      </c>
      <c r="J27" s="8">
        <v>5343</v>
      </c>
      <c r="K27" s="8">
        <v>5625</v>
      </c>
    </row>
    <row r="28" spans="1:11" x14ac:dyDescent="0.55000000000000004">
      <c r="A28" s="3" t="s">
        <v>377</v>
      </c>
      <c r="B28" s="8">
        <v>1318</v>
      </c>
      <c r="C28" s="8">
        <v>1323</v>
      </c>
      <c r="D28" s="8">
        <v>1264</v>
      </c>
      <c r="E28" s="8">
        <v>1288</v>
      </c>
      <c r="F28" s="8">
        <v>1350</v>
      </c>
      <c r="G28" s="8">
        <v>1372</v>
      </c>
      <c r="H28" s="8">
        <v>1438</v>
      </c>
      <c r="I28" s="8">
        <v>1483</v>
      </c>
      <c r="J28" s="8">
        <v>1522</v>
      </c>
      <c r="K28" s="8">
        <v>1575</v>
      </c>
    </row>
    <row r="29" spans="1:11" x14ac:dyDescent="0.55000000000000004">
      <c r="A29" s="3" t="s">
        <v>378</v>
      </c>
      <c r="B29" s="8">
        <v>1389</v>
      </c>
      <c r="C29" s="8">
        <v>1333</v>
      </c>
      <c r="D29" s="8">
        <v>1232</v>
      </c>
      <c r="E29" s="8">
        <v>1311</v>
      </c>
      <c r="F29" s="8">
        <v>1304</v>
      </c>
      <c r="G29" s="8">
        <v>1354</v>
      </c>
      <c r="H29" s="8">
        <v>1554</v>
      </c>
      <c r="I29" s="8">
        <v>1767</v>
      </c>
      <c r="J29" s="8">
        <v>1573</v>
      </c>
      <c r="K29" s="8">
        <v>1799</v>
      </c>
    </row>
    <row r="30" spans="1:11" x14ac:dyDescent="0.55000000000000004">
      <c r="A30" s="3" t="s">
        <v>379</v>
      </c>
      <c r="B30" s="8">
        <v>1188</v>
      </c>
      <c r="C30" s="8">
        <v>1140</v>
      </c>
      <c r="D30" s="8">
        <v>989</v>
      </c>
      <c r="E30" s="8">
        <v>895</v>
      </c>
      <c r="F30" s="8">
        <v>879</v>
      </c>
      <c r="G30" s="8">
        <v>898</v>
      </c>
      <c r="H30" s="8">
        <v>1027</v>
      </c>
      <c r="I30" s="8">
        <v>1140</v>
      </c>
      <c r="J30" s="8">
        <v>949</v>
      </c>
      <c r="K30" s="8">
        <v>882</v>
      </c>
    </row>
    <row r="31" spans="1:11" x14ac:dyDescent="0.55000000000000004">
      <c r="A31" s="3" t="s">
        <v>380</v>
      </c>
      <c r="B31" s="8">
        <v>363</v>
      </c>
      <c r="C31" s="8">
        <v>388</v>
      </c>
      <c r="D31" s="8">
        <v>422</v>
      </c>
      <c r="E31" s="8">
        <v>372</v>
      </c>
      <c r="F31" s="8">
        <v>420</v>
      </c>
      <c r="G31" s="8">
        <v>375</v>
      </c>
      <c r="H31" s="8">
        <v>467</v>
      </c>
      <c r="I31" s="8">
        <v>518</v>
      </c>
      <c r="J31" s="8">
        <v>568</v>
      </c>
      <c r="K31" s="8">
        <v>517</v>
      </c>
    </row>
    <row r="32" spans="1:11" x14ac:dyDescent="0.55000000000000004">
      <c r="A32" s="3" t="s">
        <v>381</v>
      </c>
      <c r="B32" s="8">
        <v>415</v>
      </c>
      <c r="C32" s="8">
        <v>390</v>
      </c>
      <c r="D32" s="8">
        <v>386</v>
      </c>
      <c r="E32" s="8">
        <v>414</v>
      </c>
      <c r="F32" s="8">
        <v>427</v>
      </c>
      <c r="G32" s="8">
        <v>473</v>
      </c>
      <c r="H32" s="8">
        <v>470</v>
      </c>
      <c r="I32" s="8">
        <v>487</v>
      </c>
      <c r="J32" s="8">
        <v>398</v>
      </c>
      <c r="K32" s="8">
        <v>456</v>
      </c>
    </row>
    <row r="33" spans="1:11" x14ac:dyDescent="0.55000000000000004">
      <c r="A33" s="3" t="s">
        <v>382</v>
      </c>
      <c r="B33" s="8">
        <v>235</v>
      </c>
      <c r="C33" s="8">
        <v>233</v>
      </c>
      <c r="D33" s="8">
        <v>184</v>
      </c>
      <c r="E33" s="8">
        <v>232</v>
      </c>
      <c r="F33" s="8">
        <v>253</v>
      </c>
      <c r="G33" s="8">
        <v>308</v>
      </c>
      <c r="H33" s="8">
        <v>325</v>
      </c>
      <c r="I33" s="8">
        <v>311</v>
      </c>
      <c r="J33" s="8">
        <v>333</v>
      </c>
      <c r="K33" s="8">
        <v>396</v>
      </c>
    </row>
    <row r="34" spans="1:11" x14ac:dyDescent="0.55000000000000004">
      <c r="A34" s="2" t="s">
        <v>355</v>
      </c>
      <c r="B34" s="8">
        <v>26064</v>
      </c>
      <c r="C34" s="8">
        <v>25688</v>
      </c>
      <c r="D34" s="8">
        <v>24630</v>
      </c>
      <c r="E34" s="8">
        <v>24583</v>
      </c>
      <c r="F34" s="8">
        <v>24501</v>
      </c>
      <c r="G34" s="8">
        <v>26565</v>
      </c>
      <c r="H34" s="8">
        <v>27845</v>
      </c>
      <c r="I34" s="8">
        <v>29247</v>
      </c>
      <c r="J34" s="8">
        <v>26650</v>
      </c>
      <c r="K34" s="8">
        <v>28909</v>
      </c>
    </row>
    <row r="35" spans="1:11" x14ac:dyDescent="0.55000000000000004">
      <c r="A35" s="3" t="s">
        <v>383</v>
      </c>
      <c r="B35" s="8">
        <v>2144</v>
      </c>
      <c r="C35" s="8">
        <v>2125</v>
      </c>
      <c r="D35" s="8">
        <v>2085</v>
      </c>
      <c r="E35" s="8">
        <v>1945</v>
      </c>
      <c r="F35" s="8">
        <v>1852</v>
      </c>
      <c r="G35" s="8">
        <v>1991</v>
      </c>
      <c r="H35" s="8">
        <v>2010</v>
      </c>
      <c r="I35" s="8">
        <v>2137</v>
      </c>
      <c r="J35" s="8">
        <v>1913</v>
      </c>
      <c r="K35" s="8">
        <v>1915</v>
      </c>
    </row>
    <row r="36" spans="1:11" x14ac:dyDescent="0.55000000000000004">
      <c r="A36" s="3" t="s">
        <v>384</v>
      </c>
      <c r="B36" s="8">
        <v>1869</v>
      </c>
      <c r="C36" s="8">
        <v>1829</v>
      </c>
      <c r="D36" s="8">
        <v>1774</v>
      </c>
      <c r="E36" s="8">
        <v>1759</v>
      </c>
      <c r="F36" s="8">
        <v>1816</v>
      </c>
      <c r="G36" s="8">
        <v>2062</v>
      </c>
      <c r="H36" s="8">
        <v>2146</v>
      </c>
      <c r="I36" s="8">
        <v>2197</v>
      </c>
      <c r="J36" s="8">
        <v>1935</v>
      </c>
      <c r="K36" s="8">
        <v>2194</v>
      </c>
    </row>
    <row r="37" spans="1:11" x14ac:dyDescent="0.55000000000000004">
      <c r="A37" s="3" t="s">
        <v>385</v>
      </c>
      <c r="B37" s="8">
        <v>8227</v>
      </c>
      <c r="C37" s="8">
        <v>7940</v>
      </c>
      <c r="D37" s="8">
        <v>7452</v>
      </c>
      <c r="E37" s="8">
        <v>7357</v>
      </c>
      <c r="F37" s="8">
        <v>7162</v>
      </c>
      <c r="G37" s="8">
        <v>7609</v>
      </c>
      <c r="H37" s="8">
        <v>7958</v>
      </c>
      <c r="I37" s="8">
        <v>8247</v>
      </c>
      <c r="J37" s="8">
        <v>7722</v>
      </c>
      <c r="K37" s="8">
        <v>8512</v>
      </c>
    </row>
    <row r="38" spans="1:11" x14ac:dyDescent="0.55000000000000004">
      <c r="A38" s="3" t="s">
        <v>386</v>
      </c>
      <c r="B38" s="8">
        <v>6764</v>
      </c>
      <c r="C38" s="8">
        <v>6694</v>
      </c>
      <c r="D38" s="8">
        <v>6339</v>
      </c>
      <c r="E38" s="8">
        <v>6418</v>
      </c>
      <c r="F38" s="8">
        <v>6488</v>
      </c>
      <c r="G38" s="8">
        <v>7111</v>
      </c>
      <c r="H38" s="8">
        <v>7511</v>
      </c>
      <c r="I38" s="8">
        <v>7680</v>
      </c>
      <c r="J38" s="8">
        <v>6950</v>
      </c>
      <c r="K38" s="8">
        <v>7705</v>
      </c>
    </row>
    <row r="39" spans="1:11" x14ac:dyDescent="0.55000000000000004">
      <c r="A39" s="3" t="s">
        <v>387</v>
      </c>
      <c r="B39" s="8">
        <v>908</v>
      </c>
      <c r="C39" s="8">
        <v>905</v>
      </c>
      <c r="D39" s="8">
        <v>869</v>
      </c>
      <c r="E39" s="8">
        <v>934</v>
      </c>
      <c r="F39" s="8">
        <v>891</v>
      </c>
      <c r="G39" s="8">
        <v>953</v>
      </c>
      <c r="H39" s="8">
        <v>975</v>
      </c>
      <c r="I39" s="8">
        <v>1005</v>
      </c>
      <c r="J39" s="8">
        <v>955</v>
      </c>
      <c r="K39" s="8">
        <v>1150</v>
      </c>
    </row>
    <row r="40" spans="1:11" x14ac:dyDescent="0.55000000000000004">
      <c r="A40" s="3" t="s">
        <v>388</v>
      </c>
      <c r="B40" s="8">
        <v>2451</v>
      </c>
      <c r="C40" s="8">
        <v>2538</v>
      </c>
      <c r="D40" s="8">
        <v>2541</v>
      </c>
      <c r="E40" s="8">
        <v>2632</v>
      </c>
      <c r="F40" s="8">
        <v>2635</v>
      </c>
      <c r="G40" s="8">
        <v>2742</v>
      </c>
      <c r="H40" s="8">
        <v>2866</v>
      </c>
      <c r="I40" s="8">
        <v>3072</v>
      </c>
      <c r="J40" s="8">
        <v>3020</v>
      </c>
      <c r="K40" s="8">
        <v>3200</v>
      </c>
    </row>
    <row r="41" spans="1:11" x14ac:dyDescent="0.55000000000000004">
      <c r="A41" s="3" t="s">
        <v>389</v>
      </c>
      <c r="B41" s="8">
        <v>3701</v>
      </c>
      <c r="C41" s="8">
        <v>3657</v>
      </c>
      <c r="D41" s="8">
        <v>3570</v>
      </c>
      <c r="E41" s="8">
        <v>3538</v>
      </c>
      <c r="F41" s="8">
        <v>3657</v>
      </c>
      <c r="G41" s="8">
        <v>4097</v>
      </c>
      <c r="H41" s="8">
        <v>4379</v>
      </c>
      <c r="I41" s="8">
        <v>4909</v>
      </c>
      <c r="J41" s="8">
        <v>4155</v>
      </c>
      <c r="K41" s="8">
        <v>4233</v>
      </c>
    </row>
    <row r="42" spans="1:11" x14ac:dyDescent="0.55000000000000004">
      <c r="A42" s="2" t="s">
        <v>356</v>
      </c>
      <c r="B42" s="8">
        <v>750</v>
      </c>
      <c r="C42" s="8">
        <v>711</v>
      </c>
      <c r="D42" s="8">
        <v>691</v>
      </c>
      <c r="E42" s="8">
        <v>694</v>
      </c>
      <c r="F42" s="8">
        <v>754</v>
      </c>
      <c r="G42" s="8">
        <v>818</v>
      </c>
      <c r="H42" s="8">
        <v>884</v>
      </c>
      <c r="I42" s="8">
        <v>962</v>
      </c>
      <c r="J42" s="8">
        <v>976</v>
      </c>
      <c r="K42" s="8">
        <v>903</v>
      </c>
    </row>
    <row r="43" spans="1:11" x14ac:dyDescent="0.55000000000000004">
      <c r="A43" s="3" t="s">
        <v>390</v>
      </c>
      <c r="B43" s="8">
        <v>30</v>
      </c>
      <c r="C43" s="8">
        <v>38</v>
      </c>
      <c r="D43" s="8">
        <v>40</v>
      </c>
      <c r="E43" s="8">
        <v>36</v>
      </c>
      <c r="F43" s="8">
        <v>40</v>
      </c>
      <c r="G43" s="8">
        <v>34</v>
      </c>
      <c r="H43" s="8">
        <v>40</v>
      </c>
      <c r="I43" s="8">
        <v>44</v>
      </c>
      <c r="J43" s="8">
        <v>42</v>
      </c>
      <c r="K43" s="8">
        <v>66</v>
      </c>
    </row>
    <row r="44" spans="1:11" x14ac:dyDescent="0.55000000000000004">
      <c r="A44" s="3" t="s">
        <v>391</v>
      </c>
      <c r="B44" s="8">
        <v>190</v>
      </c>
      <c r="C44" s="8">
        <v>207</v>
      </c>
      <c r="D44" s="8">
        <v>207</v>
      </c>
      <c r="E44" s="8">
        <v>188</v>
      </c>
      <c r="F44" s="8">
        <v>215</v>
      </c>
      <c r="G44" s="8">
        <v>235</v>
      </c>
      <c r="H44" s="8">
        <v>223</v>
      </c>
      <c r="I44" s="8">
        <v>234</v>
      </c>
      <c r="J44" s="8">
        <v>221</v>
      </c>
      <c r="K44" s="8">
        <v>253</v>
      </c>
    </row>
    <row r="45" spans="1:11" x14ac:dyDescent="0.55000000000000004">
      <c r="A45" s="3" t="s">
        <v>392</v>
      </c>
      <c r="B45" s="8">
        <v>530</v>
      </c>
      <c r="C45" s="8">
        <v>466</v>
      </c>
      <c r="D45" s="8">
        <v>444</v>
      </c>
      <c r="E45" s="8">
        <v>470</v>
      </c>
      <c r="F45" s="8">
        <v>499</v>
      </c>
      <c r="G45" s="8">
        <v>549</v>
      </c>
      <c r="H45" s="8">
        <v>621</v>
      </c>
      <c r="I45" s="8">
        <v>663</v>
      </c>
      <c r="J45" s="8">
        <v>610</v>
      </c>
      <c r="K45" s="8">
        <v>571</v>
      </c>
    </row>
    <row r="46" spans="1:11" x14ac:dyDescent="0.55000000000000004">
      <c r="A46" s="3" t="s">
        <v>393</v>
      </c>
      <c r="B46" s="8" t="s">
        <v>32</v>
      </c>
      <c r="C46" s="8" t="s">
        <v>32</v>
      </c>
      <c r="D46" s="8" t="s">
        <v>32</v>
      </c>
      <c r="E46" s="8" t="s">
        <v>32</v>
      </c>
      <c r="F46" s="8" t="s">
        <v>32</v>
      </c>
      <c r="G46" s="8" t="s">
        <v>32</v>
      </c>
      <c r="H46" s="8" t="s">
        <v>32</v>
      </c>
      <c r="I46" s="8">
        <v>21</v>
      </c>
      <c r="J46" s="8">
        <v>103</v>
      </c>
      <c r="K46" s="8">
        <v>13</v>
      </c>
    </row>
    <row r="47" spans="1:11" x14ac:dyDescent="0.55000000000000004">
      <c r="A47" s="2" t="s">
        <v>357</v>
      </c>
      <c r="B47" s="8">
        <v>14783</v>
      </c>
      <c r="C47" s="8">
        <v>15105</v>
      </c>
      <c r="D47" s="8">
        <v>14110</v>
      </c>
      <c r="E47" s="8">
        <v>14181</v>
      </c>
      <c r="F47" s="8">
        <v>15158</v>
      </c>
      <c r="G47" s="8">
        <v>15388</v>
      </c>
      <c r="H47" s="8">
        <v>16441</v>
      </c>
      <c r="I47" s="8">
        <v>18057</v>
      </c>
      <c r="J47" s="8">
        <v>17618</v>
      </c>
      <c r="K47" s="8">
        <v>18257</v>
      </c>
    </row>
    <row r="48" spans="1:11" x14ac:dyDescent="0.55000000000000004">
      <c r="A48" s="3" t="s">
        <v>394</v>
      </c>
      <c r="B48" s="8">
        <v>1430</v>
      </c>
      <c r="C48" s="8">
        <v>1536</v>
      </c>
      <c r="D48" s="8">
        <v>1519</v>
      </c>
      <c r="E48" s="8">
        <v>1532</v>
      </c>
      <c r="F48" s="8">
        <v>1631</v>
      </c>
      <c r="G48" s="8">
        <v>1793</v>
      </c>
      <c r="H48" s="8">
        <v>1851</v>
      </c>
      <c r="I48" s="8">
        <v>1971</v>
      </c>
      <c r="J48" s="8">
        <v>1908</v>
      </c>
      <c r="K48" s="8">
        <v>2111</v>
      </c>
    </row>
    <row r="49" spans="1:11" x14ac:dyDescent="0.55000000000000004">
      <c r="A49" s="3" t="s">
        <v>395</v>
      </c>
      <c r="B49" s="8">
        <v>11877</v>
      </c>
      <c r="C49" s="8">
        <v>12016</v>
      </c>
      <c r="D49" s="8">
        <v>11165</v>
      </c>
      <c r="E49" s="8">
        <v>11264</v>
      </c>
      <c r="F49" s="8">
        <v>12076</v>
      </c>
      <c r="G49" s="8">
        <v>12048</v>
      </c>
      <c r="H49" s="8">
        <v>12784</v>
      </c>
      <c r="I49" s="8">
        <v>14148</v>
      </c>
      <c r="J49" s="8">
        <v>13937</v>
      </c>
      <c r="K49" s="8">
        <v>14224</v>
      </c>
    </row>
    <row r="50" spans="1:11" x14ac:dyDescent="0.55000000000000004">
      <c r="A50" s="3" t="s">
        <v>396</v>
      </c>
      <c r="B50" s="8">
        <v>1476</v>
      </c>
      <c r="C50" s="8">
        <v>1553</v>
      </c>
      <c r="D50" s="8">
        <v>1426</v>
      </c>
      <c r="E50" s="8">
        <v>1385</v>
      </c>
      <c r="F50" s="8">
        <v>1451</v>
      </c>
      <c r="G50" s="8">
        <v>1547</v>
      </c>
      <c r="H50" s="8">
        <v>1806</v>
      </c>
      <c r="I50" s="8">
        <v>1938</v>
      </c>
      <c r="J50" s="8">
        <v>1773</v>
      </c>
      <c r="K50" s="8">
        <v>1922</v>
      </c>
    </row>
    <row r="51" spans="1:11" x14ac:dyDescent="0.55000000000000004">
      <c r="A51" s="2" t="s">
        <v>358</v>
      </c>
      <c r="B51" s="8">
        <v>17565</v>
      </c>
      <c r="C51" s="8">
        <v>17046</v>
      </c>
      <c r="D51" s="8">
        <v>16369</v>
      </c>
      <c r="E51" s="8">
        <v>17492</v>
      </c>
      <c r="F51" s="8">
        <v>16792</v>
      </c>
      <c r="G51" s="8">
        <v>17827</v>
      </c>
      <c r="H51" s="8">
        <v>18964</v>
      </c>
      <c r="I51" s="8">
        <v>20519</v>
      </c>
      <c r="J51" s="8">
        <v>19720</v>
      </c>
      <c r="K51" s="8">
        <v>20026</v>
      </c>
    </row>
    <row r="52" spans="1:11" x14ac:dyDescent="0.55000000000000004">
      <c r="A52" s="3" t="s">
        <v>397</v>
      </c>
      <c r="B52" s="8">
        <v>10721</v>
      </c>
      <c r="C52" s="8">
        <v>10512</v>
      </c>
      <c r="D52" s="8">
        <v>10110</v>
      </c>
      <c r="E52" s="8">
        <v>10932</v>
      </c>
      <c r="F52" s="8">
        <v>10579</v>
      </c>
      <c r="G52" s="8">
        <v>11219</v>
      </c>
      <c r="H52" s="8">
        <v>11998</v>
      </c>
      <c r="I52" s="8">
        <v>13201</v>
      </c>
      <c r="J52" s="8">
        <v>12886</v>
      </c>
      <c r="K52" s="8">
        <v>12756</v>
      </c>
    </row>
    <row r="53" spans="1:11" x14ac:dyDescent="0.55000000000000004">
      <c r="A53" s="3" t="s">
        <v>398</v>
      </c>
      <c r="B53" s="8">
        <v>6672</v>
      </c>
      <c r="C53" s="8">
        <v>6368</v>
      </c>
      <c r="D53" s="8">
        <v>6093</v>
      </c>
      <c r="E53" s="8">
        <v>6335</v>
      </c>
      <c r="F53" s="8">
        <v>5999</v>
      </c>
      <c r="G53" s="8">
        <v>6386</v>
      </c>
      <c r="H53" s="8">
        <v>6726</v>
      </c>
      <c r="I53" s="8">
        <v>7136</v>
      </c>
      <c r="J53" s="8">
        <v>6601</v>
      </c>
      <c r="K53" s="8">
        <v>6989</v>
      </c>
    </row>
    <row r="54" spans="1:11" x14ac:dyDescent="0.55000000000000004">
      <c r="A54" s="3" t="s">
        <v>412</v>
      </c>
      <c r="B54" s="8">
        <v>172</v>
      </c>
      <c r="C54" s="8">
        <v>166</v>
      </c>
      <c r="D54" s="8">
        <v>166</v>
      </c>
      <c r="E54" s="8">
        <v>225</v>
      </c>
      <c r="F54" s="8">
        <v>214</v>
      </c>
      <c r="G54" s="8">
        <v>222</v>
      </c>
      <c r="H54" s="8">
        <v>240</v>
      </c>
      <c r="I54" s="8">
        <v>182</v>
      </c>
      <c r="J54" s="8">
        <v>233</v>
      </c>
      <c r="K54" s="8">
        <v>281</v>
      </c>
    </row>
    <row r="55" spans="1:11" x14ac:dyDescent="0.55000000000000004">
      <c r="A55" s="2" t="s">
        <v>359</v>
      </c>
      <c r="B55" s="8">
        <v>15572</v>
      </c>
      <c r="C55" s="8">
        <v>14906</v>
      </c>
      <c r="D55" s="8">
        <v>14011</v>
      </c>
      <c r="E55" s="8">
        <v>14806</v>
      </c>
      <c r="F55" s="8">
        <v>15597</v>
      </c>
      <c r="G55" s="8">
        <v>17544</v>
      </c>
      <c r="H55" s="8">
        <v>19089</v>
      </c>
      <c r="I55" s="8">
        <v>21776</v>
      </c>
      <c r="J55" s="8">
        <v>29511</v>
      </c>
      <c r="K55" s="8">
        <v>29734</v>
      </c>
    </row>
    <row r="56" spans="1:11" x14ac:dyDescent="0.55000000000000004">
      <c r="A56" s="3" t="s">
        <v>399</v>
      </c>
      <c r="B56" s="8">
        <v>1778</v>
      </c>
      <c r="C56" s="8">
        <v>1829</v>
      </c>
      <c r="D56" s="8">
        <v>1802</v>
      </c>
      <c r="E56" s="8">
        <v>1756</v>
      </c>
      <c r="F56" s="8">
        <v>1777</v>
      </c>
      <c r="G56" s="8">
        <v>1880</v>
      </c>
      <c r="H56" s="8">
        <v>2028</v>
      </c>
      <c r="I56" s="8">
        <v>2337</v>
      </c>
      <c r="J56" s="8">
        <v>2199</v>
      </c>
      <c r="K56" s="8">
        <v>2182</v>
      </c>
    </row>
    <row r="57" spans="1:11" x14ac:dyDescent="0.55000000000000004">
      <c r="A57" s="3" t="s">
        <v>400</v>
      </c>
      <c r="B57" s="8">
        <v>422</v>
      </c>
      <c r="C57" s="8">
        <v>334</v>
      </c>
      <c r="D57" s="8">
        <v>311</v>
      </c>
      <c r="E57" s="8">
        <v>299</v>
      </c>
      <c r="F57" s="8">
        <v>244</v>
      </c>
      <c r="G57" s="8">
        <v>292</v>
      </c>
      <c r="H57" s="8">
        <v>334</v>
      </c>
      <c r="I57" s="8">
        <v>323</v>
      </c>
      <c r="J57" s="8">
        <v>311</v>
      </c>
      <c r="K57" s="8">
        <v>396</v>
      </c>
    </row>
    <row r="58" spans="1:11" x14ac:dyDescent="0.55000000000000004">
      <c r="A58" s="3" t="s">
        <v>401</v>
      </c>
      <c r="B58" s="8">
        <v>499</v>
      </c>
      <c r="C58" s="8">
        <v>473</v>
      </c>
      <c r="D58" s="8">
        <v>429</v>
      </c>
      <c r="E58" s="8">
        <v>425</v>
      </c>
      <c r="F58" s="8">
        <v>464</v>
      </c>
      <c r="G58" s="8">
        <v>432</v>
      </c>
      <c r="H58" s="8">
        <v>503</v>
      </c>
      <c r="I58" s="8">
        <v>513</v>
      </c>
      <c r="J58" s="8">
        <v>531</v>
      </c>
      <c r="K58" s="8">
        <v>534</v>
      </c>
    </row>
    <row r="59" spans="1:11" x14ac:dyDescent="0.55000000000000004">
      <c r="A59" s="3" t="s">
        <v>402</v>
      </c>
      <c r="B59" s="8">
        <v>12737</v>
      </c>
      <c r="C59" s="8">
        <v>12137</v>
      </c>
      <c r="D59" s="8">
        <v>11364</v>
      </c>
      <c r="E59" s="8">
        <v>12208</v>
      </c>
      <c r="F59" s="8">
        <v>13033</v>
      </c>
      <c r="G59" s="8">
        <v>14828</v>
      </c>
      <c r="H59" s="8">
        <v>16014</v>
      </c>
      <c r="I59" s="8">
        <v>18445</v>
      </c>
      <c r="J59" s="8">
        <v>17528</v>
      </c>
      <c r="K59" s="8">
        <v>19631</v>
      </c>
    </row>
    <row r="60" spans="1:11" x14ac:dyDescent="0.55000000000000004">
      <c r="A60" s="3" t="s">
        <v>403</v>
      </c>
      <c r="B60" s="8">
        <v>136</v>
      </c>
      <c r="C60" s="8">
        <v>133</v>
      </c>
      <c r="D60" s="8">
        <v>105</v>
      </c>
      <c r="E60" s="8">
        <v>118</v>
      </c>
      <c r="F60" s="8">
        <v>79</v>
      </c>
      <c r="G60" s="8">
        <v>112</v>
      </c>
      <c r="H60" s="8">
        <v>210</v>
      </c>
      <c r="I60" s="8">
        <v>158</v>
      </c>
      <c r="J60" s="8">
        <v>8942</v>
      </c>
      <c r="K60" s="8">
        <v>6991</v>
      </c>
    </row>
    <row r="61" spans="1:11" x14ac:dyDescent="0.55000000000000004">
      <c r="A61" s="2" t="s">
        <v>360</v>
      </c>
      <c r="B61" s="8">
        <v>13224</v>
      </c>
      <c r="C61" s="8">
        <v>12969</v>
      </c>
      <c r="D61" s="8">
        <v>12285</v>
      </c>
      <c r="E61" s="8">
        <v>12877</v>
      </c>
      <c r="F61" s="8">
        <v>13780</v>
      </c>
      <c r="G61" s="8">
        <v>15814</v>
      </c>
      <c r="H61" s="8">
        <v>13943</v>
      </c>
      <c r="I61" s="8">
        <v>15614</v>
      </c>
      <c r="J61" s="8">
        <v>14746</v>
      </c>
      <c r="K61" s="8">
        <v>17050</v>
      </c>
    </row>
    <row r="62" spans="1:11" x14ac:dyDescent="0.55000000000000004">
      <c r="A62" s="3" t="s">
        <v>404</v>
      </c>
      <c r="B62" s="8">
        <v>2723</v>
      </c>
      <c r="C62" s="8">
        <v>2976</v>
      </c>
      <c r="D62" s="8">
        <v>2925</v>
      </c>
      <c r="E62" s="8">
        <v>3569</v>
      </c>
      <c r="F62" s="8">
        <v>4087</v>
      </c>
      <c r="G62" s="8">
        <v>5579</v>
      </c>
      <c r="H62" s="8">
        <v>5524</v>
      </c>
      <c r="I62" s="8">
        <v>6255</v>
      </c>
      <c r="J62" s="8">
        <v>5390</v>
      </c>
      <c r="K62" s="8">
        <v>6377</v>
      </c>
    </row>
    <row r="63" spans="1:11" x14ac:dyDescent="0.55000000000000004">
      <c r="A63" s="3" t="s">
        <v>405</v>
      </c>
      <c r="B63" s="8">
        <v>10501</v>
      </c>
      <c r="C63" s="8">
        <v>9993</v>
      </c>
      <c r="D63" s="8">
        <v>9360</v>
      </c>
      <c r="E63" s="8">
        <v>9308</v>
      </c>
      <c r="F63" s="8">
        <v>9693</v>
      </c>
      <c r="G63" s="8">
        <v>10235</v>
      </c>
      <c r="H63" s="8">
        <v>8419</v>
      </c>
      <c r="I63" s="8">
        <v>9359</v>
      </c>
      <c r="J63" s="8">
        <v>9356</v>
      </c>
      <c r="K63" s="8">
        <v>10673</v>
      </c>
    </row>
    <row r="64" spans="1:11" x14ac:dyDescent="0.55000000000000004">
      <c r="A64" s="2" t="s">
        <v>33</v>
      </c>
      <c r="B64" s="8">
        <v>109076</v>
      </c>
      <c r="C64" s="8">
        <v>106495</v>
      </c>
      <c r="D64" s="8">
        <v>102509</v>
      </c>
      <c r="E64" s="8">
        <v>104378</v>
      </c>
      <c r="F64" s="8">
        <v>107888</v>
      </c>
      <c r="G64" s="8">
        <v>114898</v>
      </c>
      <c r="H64" s="8">
        <v>119461</v>
      </c>
      <c r="I64" s="8">
        <v>129824</v>
      </c>
      <c r="J64" s="8">
        <v>131613</v>
      </c>
      <c r="K64" s="8">
        <v>139002</v>
      </c>
    </row>
  </sheetData>
  <hyperlinks>
    <hyperlink ref="A2" location="'Cover page'!A1" display="'Cover page'!A1" xr:uid="{BAA949BB-77C5-43BF-B0BE-E637C2192214}"/>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3F9F-932B-458B-9DB0-ABF1C4728A19}">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page'!$A$45</f>
        <v>Table 7.2. Claims (median compensation $) by Breakdown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10">
        <v>10934</v>
      </c>
      <c r="C8" s="10">
        <v>12515</v>
      </c>
      <c r="D8" s="10">
        <v>13565</v>
      </c>
      <c r="E8" s="10">
        <v>15170</v>
      </c>
      <c r="F8" s="10">
        <v>15054.5</v>
      </c>
      <c r="G8" s="10">
        <v>14631</v>
      </c>
      <c r="H8" s="10">
        <v>15032</v>
      </c>
      <c r="I8" s="10">
        <v>15168</v>
      </c>
      <c r="J8" s="10">
        <v>15188.5</v>
      </c>
      <c r="K8" s="10" t="s">
        <v>32</v>
      </c>
    </row>
    <row r="9" spans="1:11" x14ac:dyDescent="0.55000000000000004">
      <c r="A9" s="3" t="s">
        <v>361</v>
      </c>
      <c r="B9" s="10">
        <v>9452</v>
      </c>
      <c r="C9" s="10">
        <v>12079</v>
      </c>
      <c r="D9" s="10">
        <v>12804</v>
      </c>
      <c r="E9" s="10">
        <v>13957</v>
      </c>
      <c r="F9" s="10">
        <v>13558</v>
      </c>
      <c r="G9" s="10">
        <v>13308</v>
      </c>
      <c r="H9" s="10">
        <v>13199</v>
      </c>
      <c r="I9" s="10">
        <v>13175</v>
      </c>
      <c r="J9" s="10">
        <v>14848.5</v>
      </c>
      <c r="K9" s="10" t="s">
        <v>32</v>
      </c>
    </row>
    <row r="10" spans="1:11" x14ac:dyDescent="0.55000000000000004">
      <c r="A10" s="3" t="s">
        <v>362</v>
      </c>
      <c r="B10" s="10">
        <v>13570.5</v>
      </c>
      <c r="C10" s="10">
        <v>15364</v>
      </c>
      <c r="D10" s="10">
        <v>14625</v>
      </c>
      <c r="E10" s="10">
        <v>17407</v>
      </c>
      <c r="F10" s="10">
        <v>15354</v>
      </c>
      <c r="G10" s="10">
        <v>17110.5</v>
      </c>
      <c r="H10" s="10">
        <v>16198</v>
      </c>
      <c r="I10" s="10">
        <v>18521</v>
      </c>
      <c r="J10" s="10">
        <v>18241</v>
      </c>
      <c r="K10" s="10" t="s">
        <v>32</v>
      </c>
    </row>
    <row r="11" spans="1:11" x14ac:dyDescent="0.55000000000000004">
      <c r="A11" s="3" t="s">
        <v>363</v>
      </c>
      <c r="B11" s="10">
        <v>5549</v>
      </c>
      <c r="C11" s="10">
        <v>4658</v>
      </c>
      <c r="D11" s="10">
        <v>6886</v>
      </c>
      <c r="E11" s="10">
        <v>10468</v>
      </c>
      <c r="F11" s="10">
        <v>10093</v>
      </c>
      <c r="G11" s="10">
        <v>5909.5</v>
      </c>
      <c r="H11" s="10">
        <v>6373</v>
      </c>
      <c r="I11" s="10">
        <v>6532</v>
      </c>
      <c r="J11" s="10">
        <v>5785</v>
      </c>
      <c r="K11" s="10" t="s">
        <v>32</v>
      </c>
    </row>
    <row r="12" spans="1:11" x14ac:dyDescent="0.55000000000000004">
      <c r="A12" s="3" t="s">
        <v>364</v>
      </c>
      <c r="B12" s="10">
        <v>6765</v>
      </c>
      <c r="C12" s="10">
        <v>9797</v>
      </c>
      <c r="D12" s="10">
        <v>11610.5</v>
      </c>
      <c r="E12" s="10">
        <v>14800</v>
      </c>
      <c r="F12" s="10">
        <v>12959</v>
      </c>
      <c r="G12" s="10">
        <v>12531</v>
      </c>
      <c r="H12" s="10">
        <v>9938.5</v>
      </c>
      <c r="I12" s="10">
        <v>11507</v>
      </c>
      <c r="J12" s="10">
        <v>9028</v>
      </c>
      <c r="K12" s="10" t="s">
        <v>32</v>
      </c>
    </row>
    <row r="13" spans="1:11" x14ac:dyDescent="0.55000000000000004">
      <c r="A13" s="3" t="s">
        <v>411</v>
      </c>
      <c r="B13" s="10">
        <v>12745</v>
      </c>
      <c r="C13" s="10">
        <v>13767</v>
      </c>
      <c r="D13" s="10">
        <v>15295.5</v>
      </c>
      <c r="E13" s="10">
        <v>16930.5</v>
      </c>
      <c r="F13" s="10">
        <v>17302</v>
      </c>
      <c r="G13" s="10">
        <v>16685</v>
      </c>
      <c r="H13" s="10">
        <v>20251</v>
      </c>
      <c r="I13" s="10">
        <v>18014</v>
      </c>
      <c r="J13" s="10">
        <v>17160</v>
      </c>
      <c r="K13" s="10" t="s">
        <v>32</v>
      </c>
    </row>
    <row r="14" spans="1:11" x14ac:dyDescent="0.55000000000000004">
      <c r="A14" s="3" t="s">
        <v>365</v>
      </c>
      <c r="B14" s="10">
        <v>10897.5</v>
      </c>
      <c r="C14" s="10">
        <v>13052</v>
      </c>
      <c r="D14" s="10">
        <v>14662</v>
      </c>
      <c r="E14" s="10">
        <v>15321</v>
      </c>
      <c r="F14" s="10">
        <v>16204.5</v>
      </c>
      <c r="G14" s="10">
        <v>14150</v>
      </c>
      <c r="H14" s="10">
        <v>13581</v>
      </c>
      <c r="I14" s="10">
        <v>17179</v>
      </c>
      <c r="J14" s="10">
        <v>15727</v>
      </c>
      <c r="K14" s="10" t="s">
        <v>32</v>
      </c>
    </row>
    <row r="15" spans="1:11" x14ac:dyDescent="0.55000000000000004">
      <c r="A15" s="3" t="s">
        <v>366</v>
      </c>
      <c r="B15" s="10">
        <v>11634</v>
      </c>
      <c r="C15" s="10">
        <v>12339.5</v>
      </c>
      <c r="D15" s="10">
        <v>11183</v>
      </c>
      <c r="E15" s="10">
        <v>25140</v>
      </c>
      <c r="F15" s="10">
        <v>15393.5</v>
      </c>
      <c r="G15" s="10">
        <v>10497.5</v>
      </c>
      <c r="H15" s="10">
        <v>18325.5</v>
      </c>
      <c r="I15" s="10">
        <v>21859</v>
      </c>
      <c r="J15" s="10">
        <v>13638</v>
      </c>
      <c r="K15" s="10" t="s">
        <v>32</v>
      </c>
    </row>
    <row r="16" spans="1:11" x14ac:dyDescent="0.55000000000000004">
      <c r="A16" s="3" t="s">
        <v>367</v>
      </c>
      <c r="B16" s="10">
        <v>8223.5</v>
      </c>
      <c r="C16" s="10">
        <v>16409</v>
      </c>
      <c r="D16" s="10">
        <v>10059.5</v>
      </c>
      <c r="E16" s="10">
        <v>17377</v>
      </c>
      <c r="F16" s="10">
        <v>11034</v>
      </c>
      <c r="G16" s="10">
        <v>28081</v>
      </c>
      <c r="H16" s="10">
        <v>12138</v>
      </c>
      <c r="I16" s="10">
        <v>16887</v>
      </c>
      <c r="J16" s="10">
        <v>13109.5</v>
      </c>
      <c r="K16" s="10" t="s">
        <v>32</v>
      </c>
    </row>
    <row r="17" spans="1:11" x14ac:dyDescent="0.55000000000000004">
      <c r="A17" s="3" t="s">
        <v>368</v>
      </c>
      <c r="B17" s="10">
        <v>11411</v>
      </c>
      <c r="C17" s="10">
        <v>14058</v>
      </c>
      <c r="D17" s="10">
        <v>14434.5</v>
      </c>
      <c r="E17" s="10">
        <v>15664.5</v>
      </c>
      <c r="F17" s="10">
        <v>15628</v>
      </c>
      <c r="G17" s="10">
        <v>17989</v>
      </c>
      <c r="H17" s="10">
        <v>16227</v>
      </c>
      <c r="I17" s="10">
        <v>16158</v>
      </c>
      <c r="J17" s="10">
        <v>16344</v>
      </c>
      <c r="K17" s="10" t="s">
        <v>32</v>
      </c>
    </row>
    <row r="18" spans="1:11" x14ac:dyDescent="0.55000000000000004">
      <c r="A18" s="2" t="s">
        <v>353</v>
      </c>
      <c r="B18" s="10">
        <v>12478.5</v>
      </c>
      <c r="C18" s="10">
        <v>13241.5</v>
      </c>
      <c r="D18" s="10">
        <v>15135.5</v>
      </c>
      <c r="E18" s="10">
        <v>16452</v>
      </c>
      <c r="F18" s="10">
        <v>16789.5</v>
      </c>
      <c r="G18" s="10">
        <v>18057</v>
      </c>
      <c r="H18" s="10">
        <v>18053.5</v>
      </c>
      <c r="I18" s="10">
        <v>18699</v>
      </c>
      <c r="J18" s="10">
        <v>18680</v>
      </c>
      <c r="K18" s="10" t="s">
        <v>32</v>
      </c>
    </row>
    <row r="19" spans="1:11" x14ac:dyDescent="0.55000000000000004">
      <c r="A19" s="3" t="s">
        <v>369</v>
      </c>
      <c r="B19" s="10">
        <v>21107.5</v>
      </c>
      <c r="C19" s="10">
        <v>22143</v>
      </c>
      <c r="D19" s="10">
        <v>22821.5</v>
      </c>
      <c r="E19" s="10">
        <v>27339</v>
      </c>
      <c r="F19" s="10">
        <v>23533</v>
      </c>
      <c r="G19" s="10">
        <v>29910</v>
      </c>
      <c r="H19" s="10">
        <v>26700.5</v>
      </c>
      <c r="I19" s="10">
        <v>31958.5</v>
      </c>
      <c r="J19" s="10">
        <v>32166</v>
      </c>
      <c r="K19" s="10" t="s">
        <v>32</v>
      </c>
    </row>
    <row r="20" spans="1:11" x14ac:dyDescent="0.55000000000000004">
      <c r="A20" s="3" t="s">
        <v>370</v>
      </c>
      <c r="B20" s="10">
        <v>13348</v>
      </c>
      <c r="C20" s="10">
        <v>14566</v>
      </c>
      <c r="D20" s="10">
        <v>17841.5</v>
      </c>
      <c r="E20" s="10">
        <v>18653</v>
      </c>
      <c r="F20" s="10">
        <v>17820</v>
      </c>
      <c r="G20" s="10">
        <v>21252.5</v>
      </c>
      <c r="H20" s="10">
        <v>17912</v>
      </c>
      <c r="I20" s="10">
        <v>19702</v>
      </c>
      <c r="J20" s="10">
        <v>15702</v>
      </c>
      <c r="K20" s="10" t="s">
        <v>32</v>
      </c>
    </row>
    <row r="21" spans="1:11" x14ac:dyDescent="0.55000000000000004">
      <c r="A21" s="3" t="s">
        <v>371</v>
      </c>
      <c r="B21" s="10">
        <v>9936</v>
      </c>
      <c r="C21" s="10">
        <v>11216.5</v>
      </c>
      <c r="D21" s="10">
        <v>11647</v>
      </c>
      <c r="E21" s="10">
        <v>11761</v>
      </c>
      <c r="F21" s="10">
        <v>12185.5</v>
      </c>
      <c r="G21" s="10">
        <v>14282</v>
      </c>
      <c r="H21" s="10">
        <v>14543.5</v>
      </c>
      <c r="I21" s="10">
        <v>15072</v>
      </c>
      <c r="J21" s="10">
        <v>14553.5</v>
      </c>
      <c r="K21" s="10" t="s">
        <v>32</v>
      </c>
    </row>
    <row r="22" spans="1:11" x14ac:dyDescent="0.55000000000000004">
      <c r="A22" s="3" t="s">
        <v>372</v>
      </c>
      <c r="B22" s="10">
        <v>12654</v>
      </c>
      <c r="C22" s="10">
        <v>13379</v>
      </c>
      <c r="D22" s="10">
        <v>15603</v>
      </c>
      <c r="E22" s="10">
        <v>16877</v>
      </c>
      <c r="F22" s="10">
        <v>17755</v>
      </c>
      <c r="G22" s="10">
        <v>17964.5</v>
      </c>
      <c r="H22" s="10">
        <v>18112</v>
      </c>
      <c r="I22" s="10">
        <v>18996</v>
      </c>
      <c r="J22" s="10">
        <v>19645</v>
      </c>
      <c r="K22" s="10" t="s">
        <v>32</v>
      </c>
    </row>
    <row r="23" spans="1:11" x14ac:dyDescent="0.55000000000000004">
      <c r="A23" s="3" t="s">
        <v>373</v>
      </c>
      <c r="B23" s="10">
        <v>15561</v>
      </c>
      <c r="C23" s="10">
        <v>16569.5</v>
      </c>
      <c r="D23" s="10">
        <v>17070</v>
      </c>
      <c r="E23" s="10">
        <v>15357</v>
      </c>
      <c r="F23" s="10">
        <v>15521</v>
      </c>
      <c r="G23" s="10">
        <v>20711</v>
      </c>
      <c r="H23" s="10">
        <v>23065</v>
      </c>
      <c r="I23" s="10">
        <v>23492</v>
      </c>
      <c r="J23" s="10">
        <v>19988.5</v>
      </c>
      <c r="K23" s="10" t="s">
        <v>32</v>
      </c>
    </row>
    <row r="24" spans="1:11" x14ac:dyDescent="0.55000000000000004">
      <c r="A24" s="3" t="s">
        <v>374</v>
      </c>
      <c r="B24" s="10">
        <v>10749</v>
      </c>
      <c r="C24" s="10">
        <v>11181</v>
      </c>
      <c r="D24" s="10">
        <v>17501</v>
      </c>
      <c r="E24" s="10">
        <v>13758</v>
      </c>
      <c r="F24" s="10">
        <v>15006</v>
      </c>
      <c r="G24" s="10">
        <v>16077</v>
      </c>
      <c r="H24" s="10">
        <v>20493</v>
      </c>
      <c r="I24" s="10">
        <v>14915</v>
      </c>
      <c r="J24" s="10">
        <v>8086</v>
      </c>
      <c r="K24" s="10" t="s">
        <v>32</v>
      </c>
    </row>
    <row r="25" spans="1:11" x14ac:dyDescent="0.55000000000000004">
      <c r="A25" s="3" t="s">
        <v>375</v>
      </c>
      <c r="B25" s="10">
        <v>14382</v>
      </c>
      <c r="C25" s="10">
        <v>13145</v>
      </c>
      <c r="D25" s="10">
        <v>11847</v>
      </c>
      <c r="E25" s="10">
        <v>14595</v>
      </c>
      <c r="F25" s="10">
        <v>17777</v>
      </c>
      <c r="G25" s="10">
        <v>15104</v>
      </c>
      <c r="H25" s="10">
        <v>16766.5</v>
      </c>
      <c r="I25" s="10">
        <v>17054</v>
      </c>
      <c r="J25" s="10">
        <v>18673</v>
      </c>
      <c r="K25" s="10" t="s">
        <v>32</v>
      </c>
    </row>
    <row r="26" spans="1:11" x14ac:dyDescent="0.55000000000000004">
      <c r="A26" s="3" t="s">
        <v>376</v>
      </c>
      <c r="B26" s="10">
        <v>9305</v>
      </c>
      <c r="C26" s="10">
        <v>12213.5</v>
      </c>
      <c r="D26" s="10">
        <v>12479</v>
      </c>
      <c r="E26" s="10">
        <v>21268</v>
      </c>
      <c r="F26" s="10">
        <v>14255</v>
      </c>
      <c r="G26" s="10">
        <v>25219</v>
      </c>
      <c r="H26" s="10">
        <v>19241</v>
      </c>
      <c r="I26" s="10">
        <v>14781.5</v>
      </c>
      <c r="J26" s="10">
        <v>12638</v>
      </c>
      <c r="K26" s="10" t="s">
        <v>32</v>
      </c>
    </row>
    <row r="27" spans="1:11" x14ac:dyDescent="0.55000000000000004">
      <c r="A27" s="2" t="s">
        <v>354</v>
      </c>
      <c r="B27" s="10">
        <v>10211</v>
      </c>
      <c r="C27" s="10">
        <v>11268</v>
      </c>
      <c r="D27" s="10">
        <v>12421</v>
      </c>
      <c r="E27" s="10">
        <v>13057</v>
      </c>
      <c r="F27" s="10">
        <v>13006.5</v>
      </c>
      <c r="G27" s="10">
        <v>13451.5</v>
      </c>
      <c r="H27" s="10">
        <v>14129</v>
      </c>
      <c r="I27" s="10">
        <v>14186</v>
      </c>
      <c r="J27" s="10">
        <v>13765</v>
      </c>
      <c r="K27" s="10" t="s">
        <v>32</v>
      </c>
    </row>
    <row r="28" spans="1:11" x14ac:dyDescent="0.55000000000000004">
      <c r="A28" s="3" t="s">
        <v>377</v>
      </c>
      <c r="B28" s="10">
        <v>8501</v>
      </c>
      <c r="C28" s="10">
        <v>9082</v>
      </c>
      <c r="D28" s="10">
        <v>10968</v>
      </c>
      <c r="E28" s="10">
        <v>11748</v>
      </c>
      <c r="F28" s="10">
        <v>11379</v>
      </c>
      <c r="G28" s="10">
        <v>12688</v>
      </c>
      <c r="H28" s="10">
        <v>11995.5</v>
      </c>
      <c r="I28" s="10">
        <v>11377</v>
      </c>
      <c r="J28" s="10">
        <v>12010</v>
      </c>
      <c r="K28" s="10" t="s">
        <v>32</v>
      </c>
    </row>
    <row r="29" spans="1:11" x14ac:dyDescent="0.55000000000000004">
      <c r="A29" s="3" t="s">
        <v>378</v>
      </c>
      <c r="B29" s="10">
        <v>7309</v>
      </c>
      <c r="C29" s="10">
        <v>8311</v>
      </c>
      <c r="D29" s="10">
        <v>8966.5</v>
      </c>
      <c r="E29" s="10">
        <v>10589</v>
      </c>
      <c r="F29" s="10">
        <v>9696</v>
      </c>
      <c r="G29" s="10">
        <v>10042</v>
      </c>
      <c r="H29" s="10">
        <v>11912</v>
      </c>
      <c r="I29" s="10">
        <v>11683</v>
      </c>
      <c r="J29" s="10">
        <v>11705</v>
      </c>
      <c r="K29" s="10" t="s">
        <v>32</v>
      </c>
    </row>
    <row r="30" spans="1:11" x14ac:dyDescent="0.55000000000000004">
      <c r="A30" s="3" t="s">
        <v>379</v>
      </c>
      <c r="B30" s="10">
        <v>15883</v>
      </c>
      <c r="C30" s="10">
        <v>16677</v>
      </c>
      <c r="D30" s="10">
        <v>18586</v>
      </c>
      <c r="E30" s="10">
        <v>19558.5</v>
      </c>
      <c r="F30" s="10">
        <v>19929</v>
      </c>
      <c r="G30" s="10">
        <v>20621.5</v>
      </c>
      <c r="H30" s="10">
        <v>21982</v>
      </c>
      <c r="I30" s="10">
        <v>24170.5</v>
      </c>
      <c r="J30" s="10">
        <v>22831</v>
      </c>
      <c r="K30" s="10" t="s">
        <v>32</v>
      </c>
    </row>
    <row r="31" spans="1:11" x14ac:dyDescent="0.55000000000000004">
      <c r="A31" s="3" t="s">
        <v>380</v>
      </c>
      <c r="B31" s="10">
        <v>9278.5</v>
      </c>
      <c r="C31" s="10">
        <v>11032</v>
      </c>
      <c r="D31" s="10">
        <v>13604</v>
      </c>
      <c r="E31" s="10">
        <v>12506.5</v>
      </c>
      <c r="F31" s="10">
        <v>13009.5</v>
      </c>
      <c r="G31" s="10">
        <v>13066</v>
      </c>
      <c r="H31" s="10">
        <v>13396</v>
      </c>
      <c r="I31" s="10">
        <v>14270</v>
      </c>
      <c r="J31" s="10">
        <v>12613.5</v>
      </c>
      <c r="K31" s="10" t="s">
        <v>32</v>
      </c>
    </row>
    <row r="32" spans="1:11" x14ac:dyDescent="0.55000000000000004">
      <c r="A32" s="3" t="s">
        <v>381</v>
      </c>
      <c r="B32" s="10">
        <v>12598.5</v>
      </c>
      <c r="C32" s="10">
        <v>13080.5</v>
      </c>
      <c r="D32" s="10">
        <v>13761</v>
      </c>
      <c r="E32" s="10">
        <v>12937</v>
      </c>
      <c r="F32" s="10">
        <v>14806</v>
      </c>
      <c r="G32" s="10">
        <v>13862</v>
      </c>
      <c r="H32" s="10">
        <v>14055.5</v>
      </c>
      <c r="I32" s="10">
        <v>14268</v>
      </c>
      <c r="J32" s="10">
        <v>17685.5</v>
      </c>
      <c r="K32" s="10" t="s">
        <v>32</v>
      </c>
    </row>
    <row r="33" spans="1:11" x14ac:dyDescent="0.55000000000000004">
      <c r="A33" s="3" t="s">
        <v>382</v>
      </c>
      <c r="B33" s="10">
        <v>9854.5</v>
      </c>
      <c r="C33" s="10">
        <v>11104</v>
      </c>
      <c r="D33" s="10">
        <v>16327.5</v>
      </c>
      <c r="E33" s="10">
        <v>17578</v>
      </c>
      <c r="F33" s="10">
        <v>17987</v>
      </c>
      <c r="G33" s="10">
        <v>14137</v>
      </c>
      <c r="H33" s="10">
        <v>14725</v>
      </c>
      <c r="I33" s="10">
        <v>16380</v>
      </c>
      <c r="J33" s="10">
        <v>16004</v>
      </c>
      <c r="K33" s="10" t="s">
        <v>32</v>
      </c>
    </row>
    <row r="34" spans="1:11" x14ac:dyDescent="0.55000000000000004">
      <c r="A34" s="2" t="s">
        <v>355</v>
      </c>
      <c r="B34" s="10">
        <v>9355</v>
      </c>
      <c r="C34" s="10">
        <v>10088</v>
      </c>
      <c r="D34" s="10">
        <v>11207</v>
      </c>
      <c r="E34" s="10">
        <v>12070</v>
      </c>
      <c r="F34" s="10">
        <v>12538</v>
      </c>
      <c r="G34" s="10">
        <v>12767</v>
      </c>
      <c r="H34" s="10">
        <v>12937</v>
      </c>
      <c r="I34" s="10">
        <v>13370</v>
      </c>
      <c r="J34" s="10">
        <v>13893.5</v>
      </c>
      <c r="K34" s="10" t="s">
        <v>32</v>
      </c>
    </row>
    <row r="35" spans="1:11" x14ac:dyDescent="0.55000000000000004">
      <c r="A35" s="3" t="s">
        <v>383</v>
      </c>
      <c r="B35" s="10">
        <v>5697.5</v>
      </c>
      <c r="C35" s="10">
        <v>6190.5</v>
      </c>
      <c r="D35" s="10">
        <v>7846.5</v>
      </c>
      <c r="E35" s="10">
        <v>8014.5</v>
      </c>
      <c r="F35" s="10">
        <v>8356</v>
      </c>
      <c r="G35" s="10">
        <v>8706</v>
      </c>
      <c r="H35" s="10">
        <v>8559</v>
      </c>
      <c r="I35" s="10">
        <v>8756.5</v>
      </c>
      <c r="J35" s="10">
        <v>9499</v>
      </c>
      <c r="K35" s="10" t="s">
        <v>32</v>
      </c>
    </row>
    <row r="36" spans="1:11" x14ac:dyDescent="0.55000000000000004">
      <c r="A36" s="3" t="s">
        <v>384</v>
      </c>
      <c r="B36" s="10">
        <v>9536</v>
      </c>
      <c r="C36" s="10">
        <v>10548</v>
      </c>
      <c r="D36" s="10">
        <v>12070.5</v>
      </c>
      <c r="E36" s="10">
        <v>13167</v>
      </c>
      <c r="F36" s="10">
        <v>13810</v>
      </c>
      <c r="G36" s="10">
        <v>13314</v>
      </c>
      <c r="H36" s="10">
        <v>13756</v>
      </c>
      <c r="I36" s="10">
        <v>13004</v>
      </c>
      <c r="J36" s="10">
        <v>14565</v>
      </c>
      <c r="K36" s="10" t="s">
        <v>32</v>
      </c>
    </row>
    <row r="37" spans="1:11" x14ac:dyDescent="0.55000000000000004">
      <c r="A37" s="3" t="s">
        <v>385</v>
      </c>
      <c r="B37" s="10">
        <v>10451.5</v>
      </c>
      <c r="C37" s="10">
        <v>10933.5</v>
      </c>
      <c r="D37" s="10">
        <v>12285</v>
      </c>
      <c r="E37" s="10">
        <v>13027</v>
      </c>
      <c r="F37" s="10">
        <v>13840</v>
      </c>
      <c r="G37" s="10">
        <v>13720</v>
      </c>
      <c r="H37" s="10">
        <v>13630</v>
      </c>
      <c r="I37" s="10">
        <v>14084</v>
      </c>
      <c r="J37" s="10">
        <v>14339</v>
      </c>
      <c r="K37" s="10" t="s">
        <v>32</v>
      </c>
    </row>
    <row r="38" spans="1:11" x14ac:dyDescent="0.55000000000000004">
      <c r="A38" s="3" t="s">
        <v>386</v>
      </c>
      <c r="B38" s="10">
        <v>8218</v>
      </c>
      <c r="C38" s="10">
        <v>9139.5</v>
      </c>
      <c r="D38" s="10">
        <v>9682</v>
      </c>
      <c r="E38" s="10">
        <v>10214.5</v>
      </c>
      <c r="F38" s="10">
        <v>10848</v>
      </c>
      <c r="G38" s="10">
        <v>11584.5</v>
      </c>
      <c r="H38" s="10">
        <v>11742.5</v>
      </c>
      <c r="I38" s="10">
        <v>11829</v>
      </c>
      <c r="J38" s="10">
        <v>12385</v>
      </c>
      <c r="K38" s="10" t="s">
        <v>32</v>
      </c>
    </row>
    <row r="39" spans="1:11" x14ac:dyDescent="0.55000000000000004">
      <c r="A39" s="3" t="s">
        <v>387</v>
      </c>
      <c r="B39" s="10">
        <v>5472.5</v>
      </c>
      <c r="C39" s="10">
        <v>5866.5</v>
      </c>
      <c r="D39" s="10">
        <v>6889</v>
      </c>
      <c r="E39" s="10">
        <v>8912.5</v>
      </c>
      <c r="F39" s="10">
        <v>7860</v>
      </c>
      <c r="G39" s="10">
        <v>8446</v>
      </c>
      <c r="H39" s="10">
        <v>8723.5</v>
      </c>
      <c r="I39" s="10">
        <v>8359</v>
      </c>
      <c r="J39" s="10">
        <v>9053</v>
      </c>
      <c r="K39" s="10" t="s">
        <v>32</v>
      </c>
    </row>
    <row r="40" spans="1:11" x14ac:dyDescent="0.55000000000000004">
      <c r="A40" s="3" t="s">
        <v>388</v>
      </c>
      <c r="B40" s="10">
        <v>14696</v>
      </c>
      <c r="C40" s="10">
        <v>15438</v>
      </c>
      <c r="D40" s="10">
        <v>17205.5</v>
      </c>
      <c r="E40" s="10">
        <v>18415</v>
      </c>
      <c r="F40" s="10">
        <v>18840</v>
      </c>
      <c r="G40" s="10">
        <v>18455</v>
      </c>
      <c r="H40" s="10">
        <v>19176</v>
      </c>
      <c r="I40" s="10">
        <v>20773</v>
      </c>
      <c r="J40" s="10">
        <v>21386</v>
      </c>
      <c r="K40" s="10" t="s">
        <v>32</v>
      </c>
    </row>
    <row r="41" spans="1:11" x14ac:dyDescent="0.55000000000000004">
      <c r="A41" s="3" t="s">
        <v>389</v>
      </c>
      <c r="B41" s="10">
        <v>10792</v>
      </c>
      <c r="C41" s="10">
        <v>11327</v>
      </c>
      <c r="D41" s="10">
        <v>12163</v>
      </c>
      <c r="E41" s="10">
        <v>13219</v>
      </c>
      <c r="F41" s="10">
        <v>14063</v>
      </c>
      <c r="G41" s="10">
        <v>13662</v>
      </c>
      <c r="H41" s="10">
        <v>14528</v>
      </c>
      <c r="I41" s="10">
        <v>15390</v>
      </c>
      <c r="J41" s="10">
        <v>15330</v>
      </c>
      <c r="K41" s="10" t="s">
        <v>32</v>
      </c>
    </row>
    <row r="42" spans="1:11" x14ac:dyDescent="0.55000000000000004">
      <c r="A42" s="2" t="s">
        <v>356</v>
      </c>
      <c r="B42" s="10">
        <v>5726</v>
      </c>
      <c r="C42" s="10">
        <v>4891</v>
      </c>
      <c r="D42" s="10">
        <v>6930</v>
      </c>
      <c r="E42" s="10">
        <v>8007.5</v>
      </c>
      <c r="F42" s="10">
        <v>7875.5</v>
      </c>
      <c r="G42" s="10">
        <v>8748</v>
      </c>
      <c r="H42" s="10">
        <v>8437</v>
      </c>
      <c r="I42" s="10">
        <v>8597.5</v>
      </c>
      <c r="J42" s="10">
        <v>8165.5</v>
      </c>
      <c r="K42" s="10" t="s">
        <v>32</v>
      </c>
    </row>
    <row r="43" spans="1:11" x14ac:dyDescent="0.55000000000000004">
      <c r="A43" s="3" t="s">
        <v>390</v>
      </c>
      <c r="B43" s="10">
        <v>2950.5</v>
      </c>
      <c r="C43" s="10">
        <v>5311</v>
      </c>
      <c r="D43" s="10">
        <v>8291</v>
      </c>
      <c r="E43" s="10">
        <v>6226</v>
      </c>
      <c r="F43" s="10">
        <v>3767.5</v>
      </c>
      <c r="G43" s="10">
        <v>3965.5</v>
      </c>
      <c r="H43" s="10">
        <v>4678.5</v>
      </c>
      <c r="I43" s="10">
        <v>9191</v>
      </c>
      <c r="J43" s="10">
        <v>5070.5</v>
      </c>
      <c r="K43" s="10" t="s">
        <v>32</v>
      </c>
    </row>
    <row r="44" spans="1:11" x14ac:dyDescent="0.55000000000000004">
      <c r="A44" s="3" t="s">
        <v>391</v>
      </c>
      <c r="B44" s="10">
        <v>5489.5</v>
      </c>
      <c r="C44" s="10">
        <v>4820.5</v>
      </c>
      <c r="D44" s="10">
        <v>6668.5</v>
      </c>
      <c r="E44" s="10">
        <v>8370</v>
      </c>
      <c r="F44" s="10">
        <v>8407.5</v>
      </c>
      <c r="G44" s="10">
        <v>11276</v>
      </c>
      <c r="H44" s="10">
        <v>9360</v>
      </c>
      <c r="I44" s="10">
        <v>7912</v>
      </c>
      <c r="J44" s="10">
        <v>8088</v>
      </c>
      <c r="K44" s="10" t="s">
        <v>32</v>
      </c>
    </row>
    <row r="45" spans="1:11" x14ac:dyDescent="0.55000000000000004">
      <c r="A45" s="3" t="s">
        <v>392</v>
      </c>
      <c r="B45" s="10">
        <v>6112</v>
      </c>
      <c r="C45" s="10">
        <v>4963</v>
      </c>
      <c r="D45" s="10">
        <v>7036</v>
      </c>
      <c r="E45" s="10">
        <v>7938</v>
      </c>
      <c r="F45" s="10">
        <v>8095</v>
      </c>
      <c r="G45" s="10">
        <v>8052</v>
      </c>
      <c r="H45" s="10">
        <v>8358.5</v>
      </c>
      <c r="I45" s="10">
        <v>8990</v>
      </c>
      <c r="J45" s="10">
        <v>6827.5</v>
      </c>
      <c r="K45" s="10" t="s">
        <v>32</v>
      </c>
    </row>
    <row r="46" spans="1:11" x14ac:dyDescent="0.55000000000000004">
      <c r="A46" s="3" t="s">
        <v>393</v>
      </c>
      <c r="B46" s="10" t="s">
        <v>32</v>
      </c>
      <c r="C46" s="10" t="s">
        <v>32</v>
      </c>
      <c r="D46" s="10" t="s">
        <v>32</v>
      </c>
      <c r="E46" s="10" t="s">
        <v>32</v>
      </c>
      <c r="F46" s="10" t="s">
        <v>32</v>
      </c>
      <c r="G46" s="10" t="s">
        <v>32</v>
      </c>
      <c r="H46" s="10" t="s">
        <v>32</v>
      </c>
      <c r="I46" s="10">
        <v>7052</v>
      </c>
      <c r="J46" s="10">
        <v>19872</v>
      </c>
      <c r="K46" s="10" t="s">
        <v>32</v>
      </c>
    </row>
    <row r="47" spans="1:11" x14ac:dyDescent="0.55000000000000004">
      <c r="A47" s="2" t="s">
        <v>357</v>
      </c>
      <c r="B47" s="10">
        <v>10354</v>
      </c>
      <c r="C47" s="10">
        <v>10675.5</v>
      </c>
      <c r="D47" s="10">
        <v>11744</v>
      </c>
      <c r="E47" s="10">
        <v>12533</v>
      </c>
      <c r="F47" s="10">
        <v>13091</v>
      </c>
      <c r="G47" s="10">
        <v>13076</v>
      </c>
      <c r="H47" s="10">
        <v>13467</v>
      </c>
      <c r="I47" s="10">
        <v>13584</v>
      </c>
      <c r="J47" s="10">
        <v>14317</v>
      </c>
      <c r="K47" s="10" t="s">
        <v>32</v>
      </c>
    </row>
    <row r="48" spans="1:11" x14ac:dyDescent="0.55000000000000004">
      <c r="A48" s="3" t="s">
        <v>394</v>
      </c>
      <c r="B48" s="10">
        <v>11040</v>
      </c>
      <c r="C48" s="10">
        <v>10974</v>
      </c>
      <c r="D48" s="10">
        <v>12233</v>
      </c>
      <c r="E48" s="10">
        <v>13314.5</v>
      </c>
      <c r="F48" s="10">
        <v>14538.5</v>
      </c>
      <c r="G48" s="10">
        <v>16994</v>
      </c>
      <c r="H48" s="10">
        <v>17071</v>
      </c>
      <c r="I48" s="10">
        <v>14253</v>
      </c>
      <c r="J48" s="10">
        <v>16151</v>
      </c>
      <c r="K48" s="10" t="s">
        <v>32</v>
      </c>
    </row>
    <row r="49" spans="1:11" x14ac:dyDescent="0.55000000000000004">
      <c r="A49" s="3" t="s">
        <v>395</v>
      </c>
      <c r="B49" s="10">
        <v>11173</v>
      </c>
      <c r="C49" s="10">
        <v>11471</v>
      </c>
      <c r="D49" s="10">
        <v>12397</v>
      </c>
      <c r="E49" s="10">
        <v>13271.5</v>
      </c>
      <c r="F49" s="10">
        <v>13906</v>
      </c>
      <c r="G49" s="10">
        <v>13583.5</v>
      </c>
      <c r="H49" s="10">
        <v>14173</v>
      </c>
      <c r="I49" s="10">
        <v>14612</v>
      </c>
      <c r="J49" s="10">
        <v>15200</v>
      </c>
      <c r="K49" s="10" t="s">
        <v>32</v>
      </c>
    </row>
    <row r="50" spans="1:11" x14ac:dyDescent="0.55000000000000004">
      <c r="A50" s="3" t="s">
        <v>396</v>
      </c>
      <c r="B50" s="10">
        <v>5074</v>
      </c>
      <c r="C50" s="10">
        <v>4875.5</v>
      </c>
      <c r="D50" s="10">
        <v>6081.5</v>
      </c>
      <c r="E50" s="10">
        <v>6515</v>
      </c>
      <c r="F50" s="10">
        <v>6004</v>
      </c>
      <c r="G50" s="10">
        <v>6066.5</v>
      </c>
      <c r="H50" s="10">
        <v>6372</v>
      </c>
      <c r="I50" s="10">
        <v>6649.5</v>
      </c>
      <c r="J50" s="10">
        <v>6810</v>
      </c>
      <c r="K50" s="10" t="s">
        <v>32</v>
      </c>
    </row>
    <row r="51" spans="1:11" x14ac:dyDescent="0.55000000000000004">
      <c r="A51" s="2" t="s">
        <v>358</v>
      </c>
      <c r="B51" s="10">
        <v>10832.5</v>
      </c>
      <c r="C51" s="10">
        <v>11993</v>
      </c>
      <c r="D51" s="10">
        <v>13351</v>
      </c>
      <c r="E51" s="10">
        <v>14189</v>
      </c>
      <c r="F51" s="10">
        <v>14596</v>
      </c>
      <c r="G51" s="10">
        <v>14727.5</v>
      </c>
      <c r="H51" s="10">
        <v>15247</v>
      </c>
      <c r="I51" s="10">
        <v>14794.5</v>
      </c>
      <c r="J51" s="10">
        <v>15725</v>
      </c>
      <c r="K51" s="10" t="s">
        <v>32</v>
      </c>
    </row>
    <row r="52" spans="1:11" x14ac:dyDescent="0.55000000000000004">
      <c r="A52" s="3" t="s">
        <v>397</v>
      </c>
      <c r="B52" s="10">
        <v>11309.5</v>
      </c>
      <c r="C52" s="10">
        <v>12132.5</v>
      </c>
      <c r="D52" s="10">
        <v>13536</v>
      </c>
      <c r="E52" s="10">
        <v>14401.5</v>
      </c>
      <c r="F52" s="10">
        <v>15107.5</v>
      </c>
      <c r="G52" s="10">
        <v>14989.5</v>
      </c>
      <c r="H52" s="10">
        <v>15382</v>
      </c>
      <c r="I52" s="10">
        <v>15046</v>
      </c>
      <c r="J52" s="10">
        <v>16103</v>
      </c>
      <c r="K52" s="10" t="s">
        <v>32</v>
      </c>
    </row>
    <row r="53" spans="1:11" x14ac:dyDescent="0.55000000000000004">
      <c r="A53" s="3" t="s">
        <v>398</v>
      </c>
      <c r="B53" s="10">
        <v>9811</v>
      </c>
      <c r="C53" s="10">
        <v>11681</v>
      </c>
      <c r="D53" s="10">
        <v>12960</v>
      </c>
      <c r="E53" s="10">
        <v>13657.5</v>
      </c>
      <c r="F53" s="10">
        <v>13747</v>
      </c>
      <c r="G53" s="10">
        <v>13940</v>
      </c>
      <c r="H53" s="10">
        <v>14718</v>
      </c>
      <c r="I53" s="10">
        <v>14363</v>
      </c>
      <c r="J53" s="10">
        <v>14917.5</v>
      </c>
      <c r="K53" s="10" t="s">
        <v>32</v>
      </c>
    </row>
    <row r="54" spans="1:11" x14ac:dyDescent="0.55000000000000004">
      <c r="A54" s="3" t="s">
        <v>412</v>
      </c>
      <c r="B54" s="10">
        <v>23485</v>
      </c>
      <c r="C54" s="10">
        <v>21647.5</v>
      </c>
      <c r="D54" s="10">
        <v>17540</v>
      </c>
      <c r="E54" s="10">
        <v>19937</v>
      </c>
      <c r="F54" s="10">
        <v>14232.5</v>
      </c>
      <c r="G54" s="10">
        <v>19992.5</v>
      </c>
      <c r="H54" s="10">
        <v>23232.5</v>
      </c>
      <c r="I54" s="10">
        <v>21205.5</v>
      </c>
      <c r="J54" s="10">
        <v>19723.5</v>
      </c>
      <c r="K54" s="10" t="s">
        <v>32</v>
      </c>
    </row>
    <row r="55" spans="1:11" x14ac:dyDescent="0.55000000000000004">
      <c r="A55" s="2" t="s">
        <v>359</v>
      </c>
      <c r="B55" s="10">
        <v>10135</v>
      </c>
      <c r="C55" s="10">
        <v>10913</v>
      </c>
      <c r="D55" s="10">
        <v>12439</v>
      </c>
      <c r="E55" s="10">
        <v>14174.5</v>
      </c>
      <c r="F55" s="10">
        <v>15418</v>
      </c>
      <c r="G55" s="10">
        <v>15651</v>
      </c>
      <c r="H55" s="10">
        <v>16157</v>
      </c>
      <c r="I55" s="10">
        <v>17222</v>
      </c>
      <c r="J55" s="10">
        <v>7481</v>
      </c>
      <c r="K55" s="10" t="s">
        <v>32</v>
      </c>
    </row>
    <row r="56" spans="1:11" x14ac:dyDescent="0.55000000000000004">
      <c r="A56" s="3" t="s">
        <v>399</v>
      </c>
      <c r="B56" s="10">
        <v>9045</v>
      </c>
      <c r="C56" s="10">
        <v>9008</v>
      </c>
      <c r="D56" s="10">
        <v>10585</v>
      </c>
      <c r="E56" s="10">
        <v>12235.5</v>
      </c>
      <c r="F56" s="10">
        <v>11897</v>
      </c>
      <c r="G56" s="10">
        <v>11863</v>
      </c>
      <c r="H56" s="10">
        <v>11799.5</v>
      </c>
      <c r="I56" s="10">
        <v>11278.5</v>
      </c>
      <c r="J56" s="10">
        <v>12156</v>
      </c>
      <c r="K56" s="10" t="s">
        <v>32</v>
      </c>
    </row>
    <row r="57" spans="1:11" x14ac:dyDescent="0.55000000000000004">
      <c r="A57" s="3" t="s">
        <v>400</v>
      </c>
      <c r="B57" s="10">
        <v>6317</v>
      </c>
      <c r="C57" s="10">
        <v>6432.5</v>
      </c>
      <c r="D57" s="10">
        <v>5045</v>
      </c>
      <c r="E57" s="10">
        <v>10374.5</v>
      </c>
      <c r="F57" s="10">
        <v>7558</v>
      </c>
      <c r="G57" s="10">
        <v>6378.5</v>
      </c>
      <c r="H57" s="10">
        <v>5773</v>
      </c>
      <c r="I57" s="10">
        <v>9700</v>
      </c>
      <c r="J57" s="10">
        <v>6298</v>
      </c>
      <c r="K57" s="10" t="s">
        <v>32</v>
      </c>
    </row>
    <row r="58" spans="1:11" x14ac:dyDescent="0.55000000000000004">
      <c r="A58" s="3" t="s">
        <v>401</v>
      </c>
      <c r="B58" s="10">
        <v>7642</v>
      </c>
      <c r="C58" s="10">
        <v>7887.5</v>
      </c>
      <c r="D58" s="10">
        <v>10310.5</v>
      </c>
      <c r="E58" s="10">
        <v>10266</v>
      </c>
      <c r="F58" s="10">
        <v>11889.5</v>
      </c>
      <c r="G58" s="10">
        <v>12633</v>
      </c>
      <c r="H58" s="10">
        <v>11194</v>
      </c>
      <c r="I58" s="10">
        <v>13112.5</v>
      </c>
      <c r="J58" s="10">
        <v>11772</v>
      </c>
      <c r="K58" s="10" t="s">
        <v>32</v>
      </c>
    </row>
    <row r="59" spans="1:11" x14ac:dyDescent="0.55000000000000004">
      <c r="A59" s="3" t="s">
        <v>402</v>
      </c>
      <c r="B59" s="10">
        <v>10763.5</v>
      </c>
      <c r="C59" s="10">
        <v>11833</v>
      </c>
      <c r="D59" s="10">
        <v>13480</v>
      </c>
      <c r="E59" s="10">
        <v>15047</v>
      </c>
      <c r="F59" s="10">
        <v>16716</v>
      </c>
      <c r="G59" s="10">
        <v>17029.5</v>
      </c>
      <c r="H59" s="10">
        <v>17961</v>
      </c>
      <c r="I59" s="10">
        <v>18921.5</v>
      </c>
      <c r="J59" s="10">
        <v>20857.5</v>
      </c>
      <c r="K59" s="10" t="s">
        <v>32</v>
      </c>
    </row>
    <row r="60" spans="1:11" x14ac:dyDescent="0.55000000000000004">
      <c r="A60" s="3" t="s">
        <v>403</v>
      </c>
      <c r="B60" s="10">
        <v>6752</v>
      </c>
      <c r="C60" s="10">
        <v>6516.5</v>
      </c>
      <c r="D60" s="10">
        <v>6265</v>
      </c>
      <c r="E60" s="10">
        <v>7732.5</v>
      </c>
      <c r="F60" s="10">
        <v>7030</v>
      </c>
      <c r="G60" s="10">
        <v>6509</v>
      </c>
      <c r="H60" s="10">
        <v>8293.5</v>
      </c>
      <c r="I60" s="10">
        <v>8254</v>
      </c>
      <c r="J60" s="10">
        <v>1854</v>
      </c>
      <c r="K60" s="10" t="s">
        <v>32</v>
      </c>
    </row>
    <row r="61" spans="1:11" x14ac:dyDescent="0.55000000000000004">
      <c r="A61" s="2" t="s">
        <v>360</v>
      </c>
      <c r="B61" s="10">
        <v>13887.5</v>
      </c>
      <c r="C61" s="10">
        <v>14925</v>
      </c>
      <c r="D61" s="10">
        <v>17490.5</v>
      </c>
      <c r="E61" s="10">
        <v>19335.5</v>
      </c>
      <c r="F61" s="10">
        <v>21289</v>
      </c>
      <c r="G61" s="10">
        <v>23927</v>
      </c>
      <c r="H61" s="10">
        <v>27983</v>
      </c>
      <c r="I61" s="10">
        <v>28996</v>
      </c>
      <c r="J61" s="10">
        <v>27873</v>
      </c>
      <c r="K61" s="10" t="s">
        <v>32</v>
      </c>
    </row>
    <row r="62" spans="1:11" x14ac:dyDescent="0.55000000000000004">
      <c r="A62" s="3" t="s">
        <v>404</v>
      </c>
      <c r="B62" s="10">
        <v>30035</v>
      </c>
      <c r="C62" s="10">
        <v>30606.5</v>
      </c>
      <c r="D62" s="10">
        <v>40985</v>
      </c>
      <c r="E62" s="10">
        <v>45651</v>
      </c>
      <c r="F62" s="10">
        <v>52389</v>
      </c>
      <c r="G62" s="10">
        <v>59933.5</v>
      </c>
      <c r="H62" s="10">
        <v>69714</v>
      </c>
      <c r="I62" s="10">
        <v>67199</v>
      </c>
      <c r="J62" s="10">
        <v>74960</v>
      </c>
      <c r="K62" s="10" t="s">
        <v>32</v>
      </c>
    </row>
    <row r="63" spans="1:11" x14ac:dyDescent="0.55000000000000004">
      <c r="A63" s="3" t="s">
        <v>405</v>
      </c>
      <c r="B63" s="10">
        <v>11771</v>
      </c>
      <c r="C63" s="10">
        <v>12247</v>
      </c>
      <c r="D63" s="10">
        <v>14340</v>
      </c>
      <c r="E63" s="10">
        <v>14747.5</v>
      </c>
      <c r="F63" s="10">
        <v>15239.5</v>
      </c>
      <c r="G63" s="10">
        <v>15648</v>
      </c>
      <c r="H63" s="10">
        <v>16725</v>
      </c>
      <c r="I63" s="10">
        <v>17526</v>
      </c>
      <c r="J63" s="10">
        <v>16767</v>
      </c>
      <c r="K63" s="10" t="s">
        <v>32</v>
      </c>
    </row>
    <row r="64" spans="1:11" x14ac:dyDescent="0.55000000000000004">
      <c r="A64" s="2" t="s">
        <v>33</v>
      </c>
      <c r="B64" s="10">
        <v>10737</v>
      </c>
      <c r="C64" s="10">
        <v>11541</v>
      </c>
      <c r="D64" s="10">
        <v>12968</v>
      </c>
      <c r="E64" s="10">
        <v>14026</v>
      </c>
      <c r="F64" s="10">
        <v>14700</v>
      </c>
      <c r="G64" s="10">
        <v>15201</v>
      </c>
      <c r="H64" s="10">
        <v>15645</v>
      </c>
      <c r="I64" s="10">
        <v>16117.5</v>
      </c>
      <c r="J64" s="10">
        <v>14416</v>
      </c>
      <c r="K64" s="10" t="s">
        <v>32</v>
      </c>
    </row>
  </sheetData>
  <hyperlinks>
    <hyperlink ref="A2" location="'Cover page'!A1" display="'Cover page'!A1" xr:uid="{78B3B481-9132-4D81-9E03-DE271FB85712}"/>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373C-DB29-492F-B56B-B2D238D84E90}">
  <dimension ref="A1:K64"/>
  <sheetViews>
    <sheetView zoomScale="85" zoomScaleNormal="85" workbookViewId="0">
      <selection activeCell="B2" sqref="B2"/>
    </sheetView>
  </sheetViews>
  <sheetFormatPr defaultRowHeight="14.4" x14ac:dyDescent="0.55000000000000004"/>
  <cols>
    <col min="1" max="1" width="53.734375"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page'!$A$46</f>
        <v>Table 7.3. Claims (median time lost weeks) by Breakdown agency (TOOCS Sub major group),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352</v>
      </c>
      <c r="B8" s="9">
        <v>4.8</v>
      </c>
      <c r="C8" s="9">
        <v>5</v>
      </c>
      <c r="D8" s="9">
        <v>5.4852495394261584</v>
      </c>
      <c r="E8" s="9">
        <v>6.16446568627451</v>
      </c>
      <c r="F8" s="9">
        <v>6.2</v>
      </c>
      <c r="G8" s="9">
        <v>6.3918128654970765</v>
      </c>
      <c r="H8" s="9">
        <v>6.2352941176470589</v>
      </c>
      <c r="I8" s="9">
        <v>6.4</v>
      </c>
      <c r="J8" s="9">
        <v>6.6407894736842099</v>
      </c>
      <c r="K8" s="9" t="s">
        <v>32</v>
      </c>
    </row>
    <row r="9" spans="1:11" x14ac:dyDescent="0.55000000000000004">
      <c r="A9" s="3" t="s">
        <v>361</v>
      </c>
      <c r="B9" s="9">
        <v>4.2121212121212119</v>
      </c>
      <c r="C9" s="9">
        <v>4.3999999999999995</v>
      </c>
      <c r="D9" s="9">
        <v>5</v>
      </c>
      <c r="E9" s="9">
        <v>5</v>
      </c>
      <c r="F9" s="9">
        <v>5.2051282051282053</v>
      </c>
      <c r="G9" s="9">
        <v>5.1571952791827824</v>
      </c>
      <c r="H9" s="9">
        <v>5</v>
      </c>
      <c r="I9" s="9">
        <v>5.2</v>
      </c>
      <c r="J9" s="9">
        <v>5.7894736842105265</v>
      </c>
      <c r="K9" s="9" t="s">
        <v>32</v>
      </c>
    </row>
    <row r="10" spans="1:11" x14ac:dyDescent="0.55000000000000004">
      <c r="A10" s="3" t="s">
        <v>362</v>
      </c>
      <c r="B10" s="9">
        <v>6.189473684210526</v>
      </c>
      <c r="C10" s="9">
        <v>6</v>
      </c>
      <c r="D10" s="9">
        <v>6</v>
      </c>
      <c r="E10" s="9">
        <v>7.1921052631578952</v>
      </c>
      <c r="F10" s="9">
        <v>6.2105263157894735</v>
      </c>
      <c r="G10" s="9">
        <v>8.7954249999999998</v>
      </c>
      <c r="H10" s="9">
        <v>7.183552631578948</v>
      </c>
      <c r="I10" s="9">
        <v>8</v>
      </c>
      <c r="J10" s="9">
        <v>7.2041666666666666</v>
      </c>
      <c r="K10" s="9" t="s">
        <v>32</v>
      </c>
    </row>
    <row r="11" spans="1:11" x14ac:dyDescent="0.55000000000000004">
      <c r="A11" s="3" t="s">
        <v>363</v>
      </c>
      <c r="B11" s="9">
        <v>3.5</v>
      </c>
      <c r="C11" s="9">
        <v>3</v>
      </c>
      <c r="D11" s="9">
        <v>3.2</v>
      </c>
      <c r="E11" s="9">
        <v>5.802631578947369</v>
      </c>
      <c r="F11" s="9">
        <v>4</v>
      </c>
      <c r="G11" s="9">
        <v>3</v>
      </c>
      <c r="H11" s="9">
        <v>4.2029411764705884</v>
      </c>
      <c r="I11" s="9">
        <v>3.5211000000000001</v>
      </c>
      <c r="J11" s="9">
        <v>3.9950000000000001</v>
      </c>
      <c r="K11" s="9" t="s">
        <v>32</v>
      </c>
    </row>
    <row r="12" spans="1:11" x14ac:dyDescent="0.55000000000000004">
      <c r="A12" s="3" t="s">
        <v>364</v>
      </c>
      <c r="B12" s="9">
        <v>3.0760920551158017</v>
      </c>
      <c r="C12" s="9">
        <v>4</v>
      </c>
      <c r="D12" s="9">
        <v>5.378947368421052</v>
      </c>
      <c r="E12" s="9">
        <v>4.9378291775625209</v>
      </c>
      <c r="F12" s="9">
        <v>5.881490954626595</v>
      </c>
      <c r="G12" s="9">
        <v>5.2631578947368425</v>
      </c>
      <c r="H12" s="9">
        <v>4.3999999999999995</v>
      </c>
      <c r="I12" s="9">
        <v>5.9998145079514256</v>
      </c>
      <c r="J12" s="9">
        <v>4.84</v>
      </c>
      <c r="K12" s="9" t="s">
        <v>32</v>
      </c>
    </row>
    <row r="13" spans="1:11" x14ac:dyDescent="0.55000000000000004">
      <c r="A13" s="3" t="s">
        <v>411</v>
      </c>
      <c r="B13" s="9">
        <v>5.6004714285714288</v>
      </c>
      <c r="C13" s="9">
        <v>5.6997908496732022</v>
      </c>
      <c r="D13" s="9">
        <v>6.2</v>
      </c>
      <c r="E13" s="9">
        <v>7.4031282860147218</v>
      </c>
      <c r="F13" s="9">
        <v>7.3947368421052628</v>
      </c>
      <c r="G13" s="9">
        <v>7.4117647058823533</v>
      </c>
      <c r="H13" s="9">
        <v>8.5751879699248121</v>
      </c>
      <c r="I13" s="9">
        <v>7.7042119362966046</v>
      </c>
      <c r="J13" s="9">
        <v>8</v>
      </c>
      <c r="K13" s="9" t="s">
        <v>32</v>
      </c>
    </row>
    <row r="14" spans="1:11" x14ac:dyDescent="0.55000000000000004">
      <c r="A14" s="3" t="s">
        <v>365</v>
      </c>
      <c r="B14" s="9">
        <v>4.8</v>
      </c>
      <c r="C14" s="9">
        <v>5.4488636363636367</v>
      </c>
      <c r="D14" s="9">
        <v>5.6421052631578945</v>
      </c>
      <c r="E14" s="9">
        <v>6.0477702944027758</v>
      </c>
      <c r="F14" s="9">
        <v>7</v>
      </c>
      <c r="G14" s="9">
        <v>6.002675681243713</v>
      </c>
      <c r="H14" s="9">
        <v>5.844736842105263</v>
      </c>
      <c r="I14" s="9">
        <v>7.7947368421052632</v>
      </c>
      <c r="J14" s="9">
        <v>7.4052631578947361</v>
      </c>
      <c r="K14" s="9" t="s">
        <v>32</v>
      </c>
    </row>
    <row r="15" spans="1:11" x14ac:dyDescent="0.55000000000000004">
      <c r="A15" s="3" t="s">
        <v>366</v>
      </c>
      <c r="B15" s="9">
        <v>3.5682692307692307</v>
      </c>
      <c r="C15" s="9">
        <v>3.4833333333333334</v>
      </c>
      <c r="D15" s="9">
        <v>3.9473684210526314</v>
      </c>
      <c r="E15" s="9">
        <v>5.4285714285714288</v>
      </c>
      <c r="F15" s="9">
        <v>5.8834688346883475</v>
      </c>
      <c r="G15" s="9">
        <v>5.6305461345286636</v>
      </c>
      <c r="H15" s="9">
        <v>4.494265759829446</v>
      </c>
      <c r="I15" s="9">
        <v>7.6000000000000005</v>
      </c>
      <c r="J15" s="9">
        <v>6.3421052631578947</v>
      </c>
      <c r="K15" s="9" t="s">
        <v>32</v>
      </c>
    </row>
    <row r="16" spans="1:11" x14ac:dyDescent="0.55000000000000004">
      <c r="A16" s="3" t="s">
        <v>367</v>
      </c>
      <c r="B16" s="9">
        <v>4.8</v>
      </c>
      <c r="C16" s="9">
        <v>6.75</v>
      </c>
      <c r="D16" s="9">
        <v>4.4855851994842721</v>
      </c>
      <c r="E16" s="9">
        <v>9.8684210526315788</v>
      </c>
      <c r="F16" s="9">
        <v>7.6</v>
      </c>
      <c r="G16" s="9">
        <v>11.329815789473685</v>
      </c>
      <c r="H16" s="9">
        <v>4.5</v>
      </c>
      <c r="I16" s="9">
        <v>6.3947368421052628</v>
      </c>
      <c r="J16" s="9">
        <v>7</v>
      </c>
      <c r="K16" s="9" t="s">
        <v>32</v>
      </c>
    </row>
    <row r="17" spans="1:11" x14ac:dyDescent="0.55000000000000004">
      <c r="A17" s="3" t="s">
        <v>368</v>
      </c>
      <c r="B17" s="9">
        <v>5.2</v>
      </c>
      <c r="C17" s="9">
        <v>5.3999999999999995</v>
      </c>
      <c r="D17" s="9">
        <v>5.6000000000000005</v>
      </c>
      <c r="E17" s="9">
        <v>5.7963250574712646</v>
      </c>
      <c r="F17" s="9">
        <v>6</v>
      </c>
      <c r="G17" s="9">
        <v>7.16652880512091</v>
      </c>
      <c r="H17" s="9">
        <v>6.4</v>
      </c>
      <c r="I17" s="9">
        <v>6.3998211583436504</v>
      </c>
      <c r="J17" s="9">
        <v>7.5988394584139272</v>
      </c>
      <c r="K17" s="9" t="s">
        <v>32</v>
      </c>
    </row>
    <row r="18" spans="1:11" x14ac:dyDescent="0.55000000000000004">
      <c r="A18" s="2" t="s">
        <v>353</v>
      </c>
      <c r="B18" s="9">
        <v>6.3999999999999995</v>
      </c>
      <c r="C18" s="9">
        <v>6.5</v>
      </c>
      <c r="D18" s="9">
        <v>7.1196447368421047</v>
      </c>
      <c r="E18" s="9">
        <v>7.6000000000000005</v>
      </c>
      <c r="F18" s="9">
        <v>7.8</v>
      </c>
      <c r="G18" s="9">
        <v>8.1999999999999993</v>
      </c>
      <c r="H18" s="9">
        <v>8.4190957602339189</v>
      </c>
      <c r="I18" s="9">
        <v>9</v>
      </c>
      <c r="J18" s="9">
        <v>8.9818416988416985</v>
      </c>
      <c r="K18" s="9" t="s">
        <v>32</v>
      </c>
    </row>
    <row r="19" spans="1:11" x14ac:dyDescent="0.55000000000000004">
      <c r="A19" s="3" t="s">
        <v>369</v>
      </c>
      <c r="B19" s="9">
        <v>8.7518796992481196</v>
      </c>
      <c r="C19" s="9">
        <v>7.7947368421052632</v>
      </c>
      <c r="D19" s="9">
        <v>7.9736842105263159</v>
      </c>
      <c r="E19" s="9">
        <v>10.094736842105263</v>
      </c>
      <c r="F19" s="9">
        <v>8.5138127941970829</v>
      </c>
      <c r="G19" s="9">
        <v>10</v>
      </c>
      <c r="H19" s="9">
        <v>9.3947368421052637</v>
      </c>
      <c r="I19" s="9">
        <v>12</v>
      </c>
      <c r="J19" s="9">
        <v>12.200424999999999</v>
      </c>
      <c r="K19" s="9" t="s">
        <v>32</v>
      </c>
    </row>
    <row r="20" spans="1:11" x14ac:dyDescent="0.55000000000000004">
      <c r="A20" s="3" t="s">
        <v>370</v>
      </c>
      <c r="B20" s="9">
        <v>5.5604125</v>
      </c>
      <c r="C20" s="9">
        <v>6</v>
      </c>
      <c r="D20" s="9">
        <v>7.2395874999999998</v>
      </c>
      <c r="E20" s="9">
        <v>7.0789473684210522</v>
      </c>
      <c r="F20" s="9">
        <v>6.2986625939849628</v>
      </c>
      <c r="G20" s="9">
        <v>8</v>
      </c>
      <c r="H20" s="9">
        <v>7.5721077240550629</v>
      </c>
      <c r="I20" s="9">
        <v>7</v>
      </c>
      <c r="J20" s="9">
        <v>6.0193548387096776</v>
      </c>
      <c r="K20" s="9" t="s">
        <v>32</v>
      </c>
    </row>
    <row r="21" spans="1:11" x14ac:dyDescent="0.55000000000000004">
      <c r="A21" s="3" t="s">
        <v>371</v>
      </c>
      <c r="B21" s="9">
        <v>5.9084212129120521</v>
      </c>
      <c r="C21" s="9">
        <v>6</v>
      </c>
      <c r="D21" s="9">
        <v>6.1082934264003539</v>
      </c>
      <c r="E21" s="9">
        <v>6.3999999999999995</v>
      </c>
      <c r="F21" s="9">
        <v>6.6</v>
      </c>
      <c r="G21" s="9">
        <v>7.3865309210526311</v>
      </c>
      <c r="H21" s="9">
        <v>8.2000000000000011</v>
      </c>
      <c r="I21" s="9">
        <v>8.6020537085042665</v>
      </c>
      <c r="J21" s="9">
        <v>8.0238352211208284</v>
      </c>
      <c r="K21" s="9" t="s">
        <v>32</v>
      </c>
    </row>
    <row r="22" spans="1:11" x14ac:dyDescent="0.55000000000000004">
      <c r="A22" s="3" t="s">
        <v>372</v>
      </c>
      <c r="B22" s="9">
        <v>6.6</v>
      </c>
      <c r="C22" s="9">
        <v>6.6412499999999994</v>
      </c>
      <c r="D22" s="9">
        <v>7.5560197368421056</v>
      </c>
      <c r="E22" s="9">
        <v>8</v>
      </c>
      <c r="F22" s="9">
        <v>8.2552631578947366</v>
      </c>
      <c r="G22" s="9">
        <v>8.343986842105263</v>
      </c>
      <c r="H22" s="9">
        <v>8.5573938901379343</v>
      </c>
      <c r="I22" s="9">
        <v>9</v>
      </c>
      <c r="J22" s="9">
        <v>9.4898734177215189</v>
      </c>
      <c r="K22" s="9" t="s">
        <v>32</v>
      </c>
    </row>
    <row r="23" spans="1:11" x14ac:dyDescent="0.55000000000000004">
      <c r="A23" s="3" t="s">
        <v>373</v>
      </c>
      <c r="B23" s="9">
        <v>6.3936249120539292</v>
      </c>
      <c r="C23" s="9">
        <v>5.7677733333333334</v>
      </c>
      <c r="D23" s="9">
        <v>6</v>
      </c>
      <c r="E23" s="9">
        <v>5.3574999999999999</v>
      </c>
      <c r="F23" s="9">
        <v>6.400060335869675</v>
      </c>
      <c r="G23" s="9">
        <v>6.174185463659148</v>
      </c>
      <c r="H23" s="9">
        <v>6.8815789473684212</v>
      </c>
      <c r="I23" s="9">
        <v>9.040342105263159</v>
      </c>
      <c r="J23" s="9">
        <v>8.5491184210526328</v>
      </c>
      <c r="K23" s="9" t="s">
        <v>32</v>
      </c>
    </row>
    <row r="24" spans="1:11" x14ac:dyDescent="0.55000000000000004">
      <c r="A24" s="3" t="s">
        <v>374</v>
      </c>
      <c r="B24" s="9">
        <v>3.6</v>
      </c>
      <c r="C24" s="9">
        <v>4.9443026315789478</v>
      </c>
      <c r="D24" s="9">
        <v>5.5492608695652175</v>
      </c>
      <c r="E24" s="9">
        <v>5.8654252700472043</v>
      </c>
      <c r="F24" s="9">
        <v>8.174074074074074</v>
      </c>
      <c r="G24" s="9">
        <v>7.861237693389592</v>
      </c>
      <c r="H24" s="9">
        <v>12.7633351026734</v>
      </c>
      <c r="I24" s="9">
        <v>5.8116500000000002</v>
      </c>
      <c r="J24" s="9">
        <v>3.4628538803813793</v>
      </c>
      <c r="K24" s="9" t="s">
        <v>32</v>
      </c>
    </row>
    <row r="25" spans="1:11" x14ac:dyDescent="0.55000000000000004">
      <c r="A25" s="3" t="s">
        <v>375</v>
      </c>
      <c r="B25" s="9">
        <v>6.2</v>
      </c>
      <c r="C25" s="9">
        <v>6.4702702702702695</v>
      </c>
      <c r="D25" s="9">
        <v>5.333333333333333</v>
      </c>
      <c r="E25" s="9">
        <v>6.0978157894736844</v>
      </c>
      <c r="F25" s="9">
        <v>6.0887632892728734</v>
      </c>
      <c r="G25" s="9">
        <v>6.4</v>
      </c>
      <c r="H25" s="9">
        <v>7.0330703765592819</v>
      </c>
      <c r="I25" s="9">
        <v>7.8692748133509003</v>
      </c>
      <c r="J25" s="9">
        <v>7.9995686416386054</v>
      </c>
      <c r="K25" s="9" t="s">
        <v>32</v>
      </c>
    </row>
    <row r="26" spans="1:11" x14ac:dyDescent="0.55000000000000004">
      <c r="A26" s="3" t="s">
        <v>376</v>
      </c>
      <c r="B26" s="9">
        <v>5.4088815789473692</v>
      </c>
      <c r="C26" s="9">
        <v>6.3</v>
      </c>
      <c r="D26" s="9">
        <v>8</v>
      </c>
      <c r="E26" s="9">
        <v>11.097368421052632</v>
      </c>
      <c r="F26" s="9">
        <v>7.7468671679197989</v>
      </c>
      <c r="G26" s="9">
        <v>11.310527176401335</v>
      </c>
      <c r="H26" s="9">
        <v>10.4</v>
      </c>
      <c r="I26" s="9">
        <v>8</v>
      </c>
      <c r="J26" s="9">
        <v>6.2</v>
      </c>
      <c r="K26" s="9" t="s">
        <v>32</v>
      </c>
    </row>
    <row r="27" spans="1:11" x14ac:dyDescent="0.55000000000000004">
      <c r="A27" s="2" t="s">
        <v>354</v>
      </c>
      <c r="B27" s="9">
        <v>5.1231578947368419</v>
      </c>
      <c r="C27" s="9">
        <v>5</v>
      </c>
      <c r="D27" s="9">
        <v>5.6086956521739131</v>
      </c>
      <c r="E27" s="9">
        <v>5.6946383973643666</v>
      </c>
      <c r="F27" s="9">
        <v>5.6447368421052628</v>
      </c>
      <c r="G27" s="9">
        <v>5.8</v>
      </c>
      <c r="H27" s="9">
        <v>6.2</v>
      </c>
      <c r="I27" s="9">
        <v>6.5205305418614987</v>
      </c>
      <c r="J27" s="9">
        <v>6.4102564102564106</v>
      </c>
      <c r="K27" s="9" t="s">
        <v>32</v>
      </c>
    </row>
    <row r="28" spans="1:11" x14ac:dyDescent="0.55000000000000004">
      <c r="A28" s="3" t="s">
        <v>377</v>
      </c>
      <c r="B28" s="9">
        <v>3.4</v>
      </c>
      <c r="C28" s="9">
        <v>3.4</v>
      </c>
      <c r="D28" s="9">
        <v>4.2105263157894735</v>
      </c>
      <c r="E28" s="9">
        <v>3.9767441860465116</v>
      </c>
      <c r="F28" s="9">
        <v>4</v>
      </c>
      <c r="G28" s="9">
        <v>4.371031746031746</v>
      </c>
      <c r="H28" s="9">
        <v>4.1728559142345478</v>
      </c>
      <c r="I28" s="9">
        <v>4</v>
      </c>
      <c r="J28" s="9">
        <v>4.2</v>
      </c>
      <c r="K28" s="9" t="s">
        <v>32</v>
      </c>
    </row>
    <row r="29" spans="1:11" x14ac:dyDescent="0.55000000000000004">
      <c r="A29" s="3" t="s">
        <v>378</v>
      </c>
      <c r="B29" s="9">
        <v>5.2920353982300883</v>
      </c>
      <c r="C29" s="9">
        <v>5.4</v>
      </c>
      <c r="D29" s="9">
        <v>5.6</v>
      </c>
      <c r="E29" s="9">
        <v>6.3999999999999995</v>
      </c>
      <c r="F29" s="9">
        <v>5.9936308132961482</v>
      </c>
      <c r="G29" s="9">
        <v>6.209090909090909</v>
      </c>
      <c r="H29" s="9">
        <v>7.6</v>
      </c>
      <c r="I29" s="9">
        <v>7.9814808194201134</v>
      </c>
      <c r="J29" s="9">
        <v>7.4807265161526137</v>
      </c>
      <c r="K29" s="9" t="s">
        <v>32</v>
      </c>
    </row>
    <row r="30" spans="1:11" x14ac:dyDescent="0.55000000000000004">
      <c r="A30" s="3" t="s">
        <v>379</v>
      </c>
      <c r="B30" s="9">
        <v>7.6912146198830413</v>
      </c>
      <c r="C30" s="9">
        <v>7.4</v>
      </c>
      <c r="D30" s="9">
        <v>7.4</v>
      </c>
      <c r="E30" s="9">
        <v>8.3676388501255925</v>
      </c>
      <c r="F30" s="9">
        <v>8.2569444444444446</v>
      </c>
      <c r="G30" s="9">
        <v>8.6066666666666656</v>
      </c>
      <c r="H30" s="9">
        <v>9.3947368421052637</v>
      </c>
      <c r="I30" s="9">
        <v>10.753267857142857</v>
      </c>
      <c r="J30" s="9">
        <v>10.368421052631579</v>
      </c>
      <c r="K30" s="9" t="s">
        <v>32</v>
      </c>
    </row>
    <row r="31" spans="1:11" x14ac:dyDescent="0.55000000000000004">
      <c r="A31" s="3" t="s">
        <v>380</v>
      </c>
      <c r="B31" s="9">
        <v>4.5999999999999996</v>
      </c>
      <c r="C31" s="9">
        <v>5</v>
      </c>
      <c r="D31" s="9">
        <v>5.6911271179503977</v>
      </c>
      <c r="E31" s="9">
        <v>4.9613095238095237</v>
      </c>
      <c r="F31" s="9">
        <v>5.5</v>
      </c>
      <c r="G31" s="9">
        <v>5.8</v>
      </c>
      <c r="H31" s="9">
        <v>6.1842105263157894</v>
      </c>
      <c r="I31" s="9">
        <v>6.5083333333333337</v>
      </c>
      <c r="J31" s="9">
        <v>5.6868421052631577</v>
      </c>
      <c r="K31" s="9" t="s">
        <v>32</v>
      </c>
    </row>
    <row r="32" spans="1:11" x14ac:dyDescent="0.55000000000000004">
      <c r="A32" s="3" t="s">
        <v>381</v>
      </c>
      <c r="B32" s="9">
        <v>6.035425</v>
      </c>
      <c r="C32" s="9">
        <v>4.802530303030303</v>
      </c>
      <c r="D32" s="9">
        <v>5.2052631578947368</v>
      </c>
      <c r="E32" s="9">
        <v>5.5592105263157894</v>
      </c>
      <c r="F32" s="9">
        <v>5.4</v>
      </c>
      <c r="G32" s="9">
        <v>5.2857142857142856</v>
      </c>
      <c r="H32" s="9">
        <v>5.4085000000000001</v>
      </c>
      <c r="I32" s="9">
        <v>6</v>
      </c>
      <c r="J32" s="9">
        <v>6.7386604294560755</v>
      </c>
      <c r="K32" s="9" t="s">
        <v>32</v>
      </c>
    </row>
    <row r="33" spans="1:11" x14ac:dyDescent="0.55000000000000004">
      <c r="A33" s="3" t="s">
        <v>382</v>
      </c>
      <c r="B33" s="9">
        <v>5.2105263157894735</v>
      </c>
      <c r="C33" s="9">
        <v>5</v>
      </c>
      <c r="D33" s="9">
        <v>7.1052631578947363</v>
      </c>
      <c r="E33" s="9">
        <v>7.8275000000000006</v>
      </c>
      <c r="F33" s="9">
        <v>7</v>
      </c>
      <c r="G33" s="9">
        <v>5.9934210526315788</v>
      </c>
      <c r="H33" s="9">
        <v>7</v>
      </c>
      <c r="I33" s="9">
        <v>6.5</v>
      </c>
      <c r="J33" s="9">
        <v>7.6</v>
      </c>
      <c r="K33" s="9" t="s">
        <v>32</v>
      </c>
    </row>
    <row r="34" spans="1:11" x14ac:dyDescent="0.55000000000000004">
      <c r="A34" s="2" t="s">
        <v>355</v>
      </c>
      <c r="B34" s="9">
        <v>5.2</v>
      </c>
      <c r="C34" s="9">
        <v>5</v>
      </c>
      <c r="D34" s="9">
        <v>5.6</v>
      </c>
      <c r="E34" s="9">
        <v>5.75</v>
      </c>
      <c r="F34" s="9">
        <v>6.2</v>
      </c>
      <c r="G34" s="9">
        <v>6.3947368421052628</v>
      </c>
      <c r="H34" s="9">
        <v>6.6000000000000005</v>
      </c>
      <c r="I34" s="9">
        <v>6.8295542973676433</v>
      </c>
      <c r="J34" s="9">
        <v>7.0610197368421055</v>
      </c>
      <c r="K34" s="9" t="s">
        <v>32</v>
      </c>
    </row>
    <row r="35" spans="1:11" x14ac:dyDescent="0.55000000000000004">
      <c r="A35" s="3" t="s">
        <v>383</v>
      </c>
      <c r="B35" s="9">
        <v>2.7925394736842106</v>
      </c>
      <c r="C35" s="9">
        <v>2.80125</v>
      </c>
      <c r="D35" s="9">
        <v>3</v>
      </c>
      <c r="E35" s="9">
        <v>3</v>
      </c>
      <c r="F35" s="9">
        <v>3.1024078947368423</v>
      </c>
      <c r="G35" s="9">
        <v>3.2857142857142856</v>
      </c>
      <c r="H35" s="9">
        <v>3.1505406178489705</v>
      </c>
      <c r="I35" s="9">
        <v>3.4</v>
      </c>
      <c r="J35" s="9">
        <v>3.6666666666666665</v>
      </c>
      <c r="K35" s="9" t="s">
        <v>32</v>
      </c>
    </row>
    <row r="36" spans="1:11" x14ac:dyDescent="0.55000000000000004">
      <c r="A36" s="3" t="s">
        <v>384</v>
      </c>
      <c r="B36" s="9">
        <v>5</v>
      </c>
      <c r="C36" s="9">
        <v>4.4133249999999995</v>
      </c>
      <c r="D36" s="9">
        <v>5.4424342105263159</v>
      </c>
      <c r="E36" s="9">
        <v>6</v>
      </c>
      <c r="F36" s="9">
        <v>6.4</v>
      </c>
      <c r="G36" s="9">
        <v>6</v>
      </c>
      <c r="H36" s="9">
        <v>6.2</v>
      </c>
      <c r="I36" s="9">
        <v>6.0249999999999995</v>
      </c>
      <c r="J36" s="9">
        <v>6.8986111111111112</v>
      </c>
      <c r="K36" s="9" t="s">
        <v>32</v>
      </c>
    </row>
    <row r="37" spans="1:11" x14ac:dyDescent="0.55000000000000004">
      <c r="A37" s="3" t="s">
        <v>385</v>
      </c>
      <c r="B37" s="9">
        <v>6</v>
      </c>
      <c r="C37" s="9">
        <v>5.5811403508771926</v>
      </c>
      <c r="D37" s="9">
        <v>6.1052631578947372</v>
      </c>
      <c r="E37" s="9">
        <v>6.1369426751592355</v>
      </c>
      <c r="F37" s="9">
        <v>7</v>
      </c>
      <c r="G37" s="9">
        <v>7</v>
      </c>
      <c r="H37" s="9">
        <v>7.3756390977443607</v>
      </c>
      <c r="I37" s="9">
        <v>7.4553594771241825</v>
      </c>
      <c r="J37" s="9">
        <v>7.7486842105263154</v>
      </c>
      <c r="K37" s="9" t="s">
        <v>32</v>
      </c>
    </row>
    <row r="38" spans="1:11" x14ac:dyDescent="0.55000000000000004">
      <c r="A38" s="3" t="s">
        <v>386</v>
      </c>
      <c r="B38" s="9">
        <v>4.8</v>
      </c>
      <c r="C38" s="9">
        <v>5</v>
      </c>
      <c r="D38" s="9">
        <v>5.1499981993013293</v>
      </c>
      <c r="E38" s="9">
        <v>5.3427041285167096</v>
      </c>
      <c r="F38" s="9">
        <v>5.5348484848484851</v>
      </c>
      <c r="G38" s="9">
        <v>6.021505376344086</v>
      </c>
      <c r="H38" s="9">
        <v>6</v>
      </c>
      <c r="I38" s="9">
        <v>6.4689485972254506</v>
      </c>
      <c r="J38" s="9">
        <v>6.7894736842105265</v>
      </c>
      <c r="K38" s="9" t="s">
        <v>32</v>
      </c>
    </row>
    <row r="39" spans="1:11" x14ac:dyDescent="0.55000000000000004">
      <c r="A39" s="3" t="s">
        <v>387</v>
      </c>
      <c r="B39" s="9">
        <v>3.2546992481203008</v>
      </c>
      <c r="C39" s="9">
        <v>3.6</v>
      </c>
      <c r="D39" s="9">
        <v>4</v>
      </c>
      <c r="E39" s="9">
        <v>4.2712543113530614</v>
      </c>
      <c r="F39" s="9">
        <v>4.0372894736842104</v>
      </c>
      <c r="G39" s="9">
        <v>4.799500535140921</v>
      </c>
      <c r="H39" s="9">
        <v>4.431303191489361</v>
      </c>
      <c r="I39" s="9">
        <v>4.2835820895522385</v>
      </c>
      <c r="J39" s="9">
        <v>4.7966571428571427</v>
      </c>
      <c r="K39" s="9" t="s">
        <v>32</v>
      </c>
    </row>
    <row r="40" spans="1:11" x14ac:dyDescent="0.55000000000000004">
      <c r="A40" s="3" t="s">
        <v>388</v>
      </c>
      <c r="B40" s="9">
        <v>7.6</v>
      </c>
      <c r="C40" s="9">
        <v>7.6000000000000005</v>
      </c>
      <c r="D40" s="9">
        <v>8.378573082563614</v>
      </c>
      <c r="E40" s="9">
        <v>8.4</v>
      </c>
      <c r="F40" s="9">
        <v>9.1999999999999993</v>
      </c>
      <c r="G40" s="9">
        <v>9.5870841821784385</v>
      </c>
      <c r="H40" s="9">
        <v>10</v>
      </c>
      <c r="I40" s="9">
        <v>10.000405767305976</v>
      </c>
      <c r="J40" s="9">
        <v>10.241999784280981</v>
      </c>
      <c r="K40" s="9" t="s">
        <v>32</v>
      </c>
    </row>
    <row r="41" spans="1:11" x14ac:dyDescent="0.55000000000000004">
      <c r="A41" s="3" t="s">
        <v>389</v>
      </c>
      <c r="B41" s="9">
        <v>5.6</v>
      </c>
      <c r="C41" s="9">
        <v>5.2</v>
      </c>
      <c r="D41" s="9">
        <v>5.9463562337484603</v>
      </c>
      <c r="E41" s="9">
        <v>6</v>
      </c>
      <c r="F41" s="9">
        <v>7</v>
      </c>
      <c r="G41" s="9">
        <v>6.8</v>
      </c>
      <c r="H41" s="9">
        <v>7.2</v>
      </c>
      <c r="I41" s="9">
        <v>7.7894736842105265</v>
      </c>
      <c r="J41" s="9">
        <v>7.8</v>
      </c>
      <c r="K41" s="9" t="s">
        <v>32</v>
      </c>
    </row>
    <row r="42" spans="1:11" x14ac:dyDescent="0.55000000000000004">
      <c r="A42" s="2" t="s">
        <v>356</v>
      </c>
      <c r="B42" s="9">
        <v>3.1999999999999997</v>
      </c>
      <c r="C42" s="9">
        <v>3</v>
      </c>
      <c r="D42" s="9">
        <v>3.4</v>
      </c>
      <c r="E42" s="9">
        <v>3.9950000000000001</v>
      </c>
      <c r="F42" s="9">
        <v>3.7697368421052628</v>
      </c>
      <c r="G42" s="9">
        <v>4.2865746034037837</v>
      </c>
      <c r="H42" s="9">
        <v>3.7972874999999995</v>
      </c>
      <c r="I42" s="9">
        <v>4</v>
      </c>
      <c r="J42" s="9">
        <v>4.0086903548250739</v>
      </c>
      <c r="K42" s="9" t="s">
        <v>32</v>
      </c>
    </row>
    <row r="43" spans="1:11" x14ac:dyDescent="0.55000000000000004">
      <c r="A43" s="3" t="s">
        <v>390</v>
      </c>
      <c r="B43" s="9">
        <v>2.1999999999999997</v>
      </c>
      <c r="C43" s="9">
        <v>2.2248775303643726</v>
      </c>
      <c r="D43" s="9">
        <v>4.5</v>
      </c>
      <c r="E43" s="9">
        <v>4.6915204678362574</v>
      </c>
      <c r="F43" s="9">
        <v>2.25</v>
      </c>
      <c r="G43" s="9">
        <v>2.6</v>
      </c>
      <c r="H43" s="9">
        <v>4.6973684210526319</v>
      </c>
      <c r="I43" s="9">
        <v>4.0018796992481205</v>
      </c>
      <c r="J43" s="9">
        <v>3.3083375000000004</v>
      </c>
      <c r="K43" s="9" t="s">
        <v>32</v>
      </c>
    </row>
    <row r="44" spans="1:11" x14ac:dyDescent="0.55000000000000004">
      <c r="A44" s="3" t="s">
        <v>391</v>
      </c>
      <c r="B44" s="9">
        <v>3</v>
      </c>
      <c r="C44" s="9">
        <v>2.8000000000000003</v>
      </c>
      <c r="D44" s="9">
        <v>3.2</v>
      </c>
      <c r="E44" s="9">
        <v>3.3026805555555558</v>
      </c>
      <c r="F44" s="9">
        <v>3.1999999999999997</v>
      </c>
      <c r="G44" s="9">
        <v>4.6000000000000005</v>
      </c>
      <c r="H44" s="9">
        <v>3.4762348555452007</v>
      </c>
      <c r="I44" s="9">
        <v>3.5002291434256945</v>
      </c>
      <c r="J44" s="9">
        <v>3.5750000000000002</v>
      </c>
      <c r="K44" s="9" t="s">
        <v>32</v>
      </c>
    </row>
    <row r="45" spans="1:11" x14ac:dyDescent="0.55000000000000004">
      <c r="A45" s="3" t="s">
        <v>392</v>
      </c>
      <c r="B45" s="9">
        <v>3.2123374613003097</v>
      </c>
      <c r="C45" s="9">
        <v>3.2052631578947368</v>
      </c>
      <c r="D45" s="9">
        <v>3.3358565162907272</v>
      </c>
      <c r="E45" s="9">
        <v>4</v>
      </c>
      <c r="F45" s="9">
        <v>4</v>
      </c>
      <c r="G45" s="9">
        <v>4.2844310338847853</v>
      </c>
      <c r="H45" s="9">
        <v>3.8000000000000003</v>
      </c>
      <c r="I45" s="9">
        <v>4.333333333333333</v>
      </c>
      <c r="J45" s="9">
        <v>4</v>
      </c>
      <c r="K45" s="9" t="s">
        <v>32</v>
      </c>
    </row>
    <row r="46" spans="1:11" x14ac:dyDescent="0.55000000000000004">
      <c r="A46" s="3" t="s">
        <v>393</v>
      </c>
      <c r="B46" s="9" t="s">
        <v>32</v>
      </c>
      <c r="C46" s="9" t="s">
        <v>32</v>
      </c>
      <c r="D46" s="9" t="s">
        <v>32</v>
      </c>
      <c r="E46" s="9" t="s">
        <v>32</v>
      </c>
      <c r="F46" s="9" t="s">
        <v>32</v>
      </c>
      <c r="G46" s="9" t="s">
        <v>32</v>
      </c>
      <c r="H46" s="9" t="s">
        <v>32</v>
      </c>
      <c r="I46" s="9">
        <v>6.8</v>
      </c>
      <c r="J46" s="9">
        <v>8.8000000000000007</v>
      </c>
      <c r="K46" s="9" t="s">
        <v>32</v>
      </c>
    </row>
    <row r="47" spans="1:11" x14ac:dyDescent="0.55000000000000004">
      <c r="A47" s="2" t="s">
        <v>357</v>
      </c>
      <c r="B47" s="9">
        <v>5.2</v>
      </c>
      <c r="C47" s="9">
        <v>5.2121212121212119</v>
      </c>
      <c r="D47" s="9">
        <v>5.6052631578947372</v>
      </c>
      <c r="E47" s="9">
        <v>6</v>
      </c>
      <c r="F47" s="9">
        <v>6.5789473684210522</v>
      </c>
      <c r="G47" s="9">
        <v>6.4</v>
      </c>
      <c r="H47" s="9">
        <v>6.3947368421052628</v>
      </c>
      <c r="I47" s="9">
        <v>6.7894736842105265</v>
      </c>
      <c r="J47" s="9">
        <v>7.000401165294873</v>
      </c>
      <c r="K47" s="9" t="s">
        <v>32</v>
      </c>
    </row>
    <row r="48" spans="1:11" x14ac:dyDescent="0.55000000000000004">
      <c r="A48" s="3" t="s">
        <v>394</v>
      </c>
      <c r="B48" s="9">
        <v>5.6</v>
      </c>
      <c r="C48" s="9">
        <v>5.1356401315789473</v>
      </c>
      <c r="D48" s="9">
        <v>5.5741315789473687</v>
      </c>
      <c r="E48" s="9">
        <v>6.0016687526074257</v>
      </c>
      <c r="F48" s="9">
        <v>6.8</v>
      </c>
      <c r="G48" s="9">
        <v>8.0101010101010104</v>
      </c>
      <c r="H48" s="9">
        <v>8</v>
      </c>
      <c r="I48" s="9">
        <v>6.9999999999999991</v>
      </c>
      <c r="J48" s="9">
        <v>7.7997413142672372</v>
      </c>
      <c r="K48" s="9" t="s">
        <v>32</v>
      </c>
    </row>
    <row r="49" spans="1:11" x14ac:dyDescent="0.55000000000000004">
      <c r="A49" s="3" t="s">
        <v>395</v>
      </c>
      <c r="B49" s="9">
        <v>5.4824999999999999</v>
      </c>
      <c r="C49" s="9">
        <v>5.7938993421052629</v>
      </c>
      <c r="D49" s="9">
        <v>5.9995336076817551</v>
      </c>
      <c r="E49" s="9">
        <v>6.1944444444444446</v>
      </c>
      <c r="F49" s="9">
        <v>6.8814771587313839</v>
      </c>
      <c r="G49" s="9">
        <v>6.626134301270417</v>
      </c>
      <c r="H49" s="9">
        <v>6.6</v>
      </c>
      <c r="I49" s="9">
        <v>7.0001144407932383</v>
      </c>
      <c r="J49" s="9">
        <v>7.3999999999999995</v>
      </c>
      <c r="K49" s="9" t="s">
        <v>32</v>
      </c>
    </row>
    <row r="50" spans="1:11" x14ac:dyDescent="0.55000000000000004">
      <c r="A50" s="3" t="s">
        <v>396</v>
      </c>
      <c r="B50" s="9">
        <v>3.2</v>
      </c>
      <c r="C50" s="9">
        <v>3</v>
      </c>
      <c r="D50" s="9">
        <v>3.9590045372050815</v>
      </c>
      <c r="E50" s="9">
        <v>3.63</v>
      </c>
      <c r="F50" s="9">
        <v>3.6</v>
      </c>
      <c r="G50" s="9">
        <v>3.6</v>
      </c>
      <c r="H50" s="9">
        <v>3.7872895927601808</v>
      </c>
      <c r="I50" s="9">
        <v>4.0509054054054054</v>
      </c>
      <c r="J50" s="9">
        <v>4.070109722544502</v>
      </c>
      <c r="K50" s="9" t="s">
        <v>32</v>
      </c>
    </row>
    <row r="51" spans="1:11" x14ac:dyDescent="0.55000000000000004">
      <c r="A51" s="2" t="s">
        <v>358</v>
      </c>
      <c r="B51" s="9">
        <v>5.8571428571428568</v>
      </c>
      <c r="C51" s="9">
        <v>6.1773825592191898</v>
      </c>
      <c r="D51" s="9">
        <v>6.7617377049180325</v>
      </c>
      <c r="E51" s="9">
        <v>6.90625</v>
      </c>
      <c r="F51" s="9">
        <v>7.6</v>
      </c>
      <c r="G51" s="9">
        <v>7.4613947368421059</v>
      </c>
      <c r="H51" s="9">
        <v>7.8289989365624457</v>
      </c>
      <c r="I51" s="9">
        <v>8</v>
      </c>
      <c r="J51" s="9">
        <v>8.3796653796653793</v>
      </c>
      <c r="K51" s="9" t="s">
        <v>32</v>
      </c>
    </row>
    <row r="52" spans="1:11" x14ac:dyDescent="0.55000000000000004">
      <c r="A52" s="3" t="s">
        <v>397</v>
      </c>
      <c r="B52" s="9">
        <v>5.9217008394110362</v>
      </c>
      <c r="C52" s="9">
        <v>6.0100088764712272</v>
      </c>
      <c r="D52" s="9">
        <v>6.6052631578947372</v>
      </c>
      <c r="E52" s="9">
        <v>7</v>
      </c>
      <c r="F52" s="9">
        <v>7.55</v>
      </c>
      <c r="G52" s="9">
        <v>7.333333333333333</v>
      </c>
      <c r="H52" s="9">
        <v>7.6000000000000005</v>
      </c>
      <c r="I52" s="9">
        <v>8</v>
      </c>
      <c r="J52" s="9">
        <v>8.331798752246069</v>
      </c>
      <c r="K52" s="9" t="s">
        <v>32</v>
      </c>
    </row>
    <row r="53" spans="1:11" x14ac:dyDescent="0.55000000000000004">
      <c r="A53" s="3" t="s">
        <v>398</v>
      </c>
      <c r="B53" s="9">
        <v>5.8</v>
      </c>
      <c r="C53" s="9">
        <v>6.1986842105263165</v>
      </c>
      <c r="D53" s="9">
        <v>6.9395208937587283</v>
      </c>
      <c r="E53" s="9">
        <v>6.7808499999999992</v>
      </c>
      <c r="F53" s="9">
        <v>7.6052631578947372</v>
      </c>
      <c r="G53" s="9">
        <v>7.8</v>
      </c>
      <c r="H53" s="9">
        <v>8.2105263157894743</v>
      </c>
      <c r="I53" s="9">
        <v>8</v>
      </c>
      <c r="J53" s="9">
        <v>8.4</v>
      </c>
      <c r="K53" s="9" t="s">
        <v>32</v>
      </c>
    </row>
    <row r="54" spans="1:11" x14ac:dyDescent="0.55000000000000004">
      <c r="A54" s="3" t="s">
        <v>412</v>
      </c>
      <c r="B54" s="9">
        <v>9.4</v>
      </c>
      <c r="C54" s="9">
        <v>8.2142857142857135</v>
      </c>
      <c r="D54" s="9">
        <v>7.4686507936507933</v>
      </c>
      <c r="E54" s="9">
        <v>8.4</v>
      </c>
      <c r="F54" s="9">
        <v>8</v>
      </c>
      <c r="G54" s="9">
        <v>7.2379310344827585</v>
      </c>
      <c r="H54" s="9">
        <v>10.55057603686636</v>
      </c>
      <c r="I54" s="9">
        <v>8.7524999999999995</v>
      </c>
      <c r="J54" s="9">
        <v>9</v>
      </c>
      <c r="K54" s="9" t="s">
        <v>32</v>
      </c>
    </row>
    <row r="55" spans="1:11" x14ac:dyDescent="0.55000000000000004">
      <c r="A55" s="2" t="s">
        <v>359</v>
      </c>
      <c r="B55" s="9">
        <v>6.2813083708145925</v>
      </c>
      <c r="C55" s="9">
        <v>6.3999999999999995</v>
      </c>
      <c r="D55" s="9">
        <v>7.25</v>
      </c>
      <c r="E55" s="9">
        <v>7.7905701754385968</v>
      </c>
      <c r="F55" s="9">
        <v>8.3196556880767396</v>
      </c>
      <c r="G55" s="9">
        <v>8.6315789473684212</v>
      </c>
      <c r="H55" s="9">
        <v>9.0014588571251206</v>
      </c>
      <c r="I55" s="9">
        <v>9.8000000000000007</v>
      </c>
      <c r="J55" s="9">
        <v>4.2894736842105265</v>
      </c>
      <c r="K55" s="9" t="s">
        <v>32</v>
      </c>
    </row>
    <row r="56" spans="1:11" x14ac:dyDescent="0.55000000000000004">
      <c r="A56" s="3" t="s">
        <v>399</v>
      </c>
      <c r="B56" s="9">
        <v>5.3999999999999995</v>
      </c>
      <c r="C56" s="9">
        <v>5.0526315789473681</v>
      </c>
      <c r="D56" s="9">
        <v>5.6297898863479583</v>
      </c>
      <c r="E56" s="9">
        <v>6.5714285714285712</v>
      </c>
      <c r="F56" s="9">
        <v>6.0820679030870499</v>
      </c>
      <c r="G56" s="9">
        <v>5.8</v>
      </c>
      <c r="H56" s="9">
        <v>5.5916666666666668</v>
      </c>
      <c r="I56" s="9">
        <v>5.3384615384615381</v>
      </c>
      <c r="J56" s="9">
        <v>6</v>
      </c>
      <c r="K56" s="9" t="s">
        <v>32</v>
      </c>
    </row>
    <row r="57" spans="1:11" x14ac:dyDescent="0.55000000000000004">
      <c r="A57" s="3" t="s">
        <v>400</v>
      </c>
      <c r="B57" s="9">
        <v>3.3618421052631575</v>
      </c>
      <c r="C57" s="9">
        <v>3.2</v>
      </c>
      <c r="D57" s="9">
        <v>2.7931034482758621</v>
      </c>
      <c r="E57" s="9">
        <v>4.3263157894736848</v>
      </c>
      <c r="F57" s="9">
        <v>3.5892982612628259</v>
      </c>
      <c r="G57" s="9">
        <v>2.952597478480945</v>
      </c>
      <c r="H57" s="9">
        <v>3</v>
      </c>
      <c r="I57" s="9">
        <v>4.1944444444444446</v>
      </c>
      <c r="J57" s="9">
        <v>3.2957313767304011</v>
      </c>
      <c r="K57" s="9" t="s">
        <v>32</v>
      </c>
    </row>
    <row r="58" spans="1:11" x14ac:dyDescent="0.55000000000000004">
      <c r="A58" s="3" t="s">
        <v>401</v>
      </c>
      <c r="B58" s="9">
        <v>4.75</v>
      </c>
      <c r="C58" s="9">
        <v>3.6</v>
      </c>
      <c r="D58" s="9">
        <v>4.5052631578947366</v>
      </c>
      <c r="E58" s="9">
        <v>5.3157894736842106</v>
      </c>
      <c r="F58" s="9">
        <v>4.9179933283914012</v>
      </c>
      <c r="G58" s="9">
        <v>5.5216649199464296</v>
      </c>
      <c r="H58" s="9">
        <v>5.5515952380952385</v>
      </c>
      <c r="I58" s="9">
        <v>5.9544658493870397</v>
      </c>
      <c r="J58" s="9">
        <v>5.5</v>
      </c>
      <c r="K58" s="9" t="s">
        <v>32</v>
      </c>
    </row>
    <row r="59" spans="1:11" x14ac:dyDescent="0.55000000000000004">
      <c r="A59" s="3" t="s">
        <v>402</v>
      </c>
      <c r="B59" s="9">
        <v>6.8</v>
      </c>
      <c r="C59" s="9">
        <v>7</v>
      </c>
      <c r="D59" s="9">
        <v>8</v>
      </c>
      <c r="E59" s="9">
        <v>8.3876424844922859</v>
      </c>
      <c r="F59" s="9">
        <v>9.1689008042895441</v>
      </c>
      <c r="G59" s="9">
        <v>9.7912885662431925</v>
      </c>
      <c r="H59" s="9">
        <v>10.210526315789474</v>
      </c>
      <c r="I59" s="9">
        <v>11.071119999999999</v>
      </c>
      <c r="J59" s="9">
        <v>12.190573002114743</v>
      </c>
      <c r="K59" s="9" t="s">
        <v>32</v>
      </c>
    </row>
    <row r="60" spans="1:11" x14ac:dyDescent="0.55000000000000004">
      <c r="A60" s="3" t="s">
        <v>403</v>
      </c>
      <c r="B60" s="9">
        <v>3.4</v>
      </c>
      <c r="C60" s="9">
        <v>3.1999999999999997</v>
      </c>
      <c r="D60" s="9">
        <v>3.6</v>
      </c>
      <c r="E60" s="9">
        <v>3.8387500000000001</v>
      </c>
      <c r="F60" s="9">
        <v>4.3945749999999997</v>
      </c>
      <c r="G60" s="9">
        <v>2.5999704658534624</v>
      </c>
      <c r="H60" s="9">
        <v>4.45</v>
      </c>
      <c r="I60" s="9">
        <v>4.9739513095322589</v>
      </c>
      <c r="J60" s="9">
        <v>1.263157894736842</v>
      </c>
      <c r="K60" s="9" t="s">
        <v>32</v>
      </c>
    </row>
    <row r="61" spans="1:11" x14ac:dyDescent="0.55000000000000004">
      <c r="A61" s="2" t="s">
        <v>360</v>
      </c>
      <c r="B61" s="9">
        <v>7</v>
      </c>
      <c r="C61" s="9">
        <v>7.4285714285714288</v>
      </c>
      <c r="D61" s="9">
        <v>8.2631578947368425</v>
      </c>
      <c r="E61" s="9">
        <v>8.9523928571428577</v>
      </c>
      <c r="F61" s="9">
        <v>9.807500000000001</v>
      </c>
      <c r="G61" s="9">
        <v>11.426785714285714</v>
      </c>
      <c r="H61" s="9">
        <v>12.526315789473685</v>
      </c>
      <c r="I61" s="9">
        <v>13.271523521431725</v>
      </c>
      <c r="J61" s="9">
        <v>12.190131578947369</v>
      </c>
      <c r="K61" s="9" t="s">
        <v>32</v>
      </c>
    </row>
    <row r="62" spans="1:11" x14ac:dyDescent="0.55000000000000004">
      <c r="A62" s="3" t="s">
        <v>404</v>
      </c>
      <c r="B62" s="9">
        <v>15</v>
      </c>
      <c r="C62" s="9">
        <v>15.578791419910495</v>
      </c>
      <c r="D62" s="9">
        <v>20.080000000000002</v>
      </c>
      <c r="E62" s="9">
        <v>21.2</v>
      </c>
      <c r="F62" s="9">
        <v>26.137566137566139</v>
      </c>
      <c r="G62" s="9">
        <v>30.394736842105264</v>
      </c>
      <c r="H62" s="9">
        <v>33.224564789991064</v>
      </c>
      <c r="I62" s="9">
        <v>33.462550975087822</v>
      </c>
      <c r="J62" s="9">
        <v>36.6</v>
      </c>
      <c r="K62" s="9" t="s">
        <v>32</v>
      </c>
    </row>
    <row r="63" spans="1:11" x14ac:dyDescent="0.55000000000000004">
      <c r="A63" s="3" t="s">
        <v>405</v>
      </c>
      <c r="B63" s="9">
        <v>6</v>
      </c>
      <c r="C63" s="9">
        <v>6.2105263157894735</v>
      </c>
      <c r="D63" s="9">
        <v>6.6614806339849002</v>
      </c>
      <c r="E63" s="9">
        <v>6.8</v>
      </c>
      <c r="F63" s="9">
        <v>7</v>
      </c>
      <c r="G63" s="9">
        <v>7.4</v>
      </c>
      <c r="H63" s="9">
        <v>7.4386052631578936</v>
      </c>
      <c r="I63" s="9">
        <v>7.8791208791208796</v>
      </c>
      <c r="J63" s="9">
        <v>6.659795737785311</v>
      </c>
      <c r="K63" s="9" t="s">
        <v>32</v>
      </c>
    </row>
    <row r="64" spans="1:11" x14ac:dyDescent="0.55000000000000004">
      <c r="A64" s="2" t="s">
        <v>33</v>
      </c>
      <c r="B64" s="9">
        <v>5.7936105476673427</v>
      </c>
      <c r="C64" s="9">
        <v>5.8142857142857149</v>
      </c>
      <c r="D64" s="9">
        <v>6.333333333333333</v>
      </c>
      <c r="E64" s="9">
        <v>6.6266908212560391</v>
      </c>
      <c r="F64" s="9">
        <v>7.2</v>
      </c>
      <c r="G64" s="9">
        <v>7.5258032696590176</v>
      </c>
      <c r="H64" s="9">
        <v>7.7894736842105265</v>
      </c>
      <c r="I64" s="9">
        <v>8</v>
      </c>
      <c r="J64" s="9">
        <v>7.2</v>
      </c>
      <c r="K64" s="9" t="s">
        <v>32</v>
      </c>
    </row>
  </sheetData>
  <hyperlinks>
    <hyperlink ref="A2" location="'Cover page'!A1" display="'Cover page'!A1" xr:uid="{0E776CCA-5740-43C3-9BD7-8A8D5D7939C2}"/>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7F2F-00F6-456C-8DF2-A6D703426719}">
  <dimension ref="A1:K26"/>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page'!$A$48</f>
        <v>Table 8.1. Claims (count) by Demographics (Age group and Sex),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36</v>
      </c>
      <c r="B8" s="8">
        <v>12788</v>
      </c>
      <c r="C8" s="8">
        <v>12997</v>
      </c>
      <c r="D8" s="8">
        <v>12405</v>
      </c>
      <c r="E8" s="8">
        <v>12732</v>
      </c>
      <c r="F8" s="8">
        <v>13109</v>
      </c>
      <c r="G8" s="8">
        <v>13600</v>
      </c>
      <c r="H8" s="8">
        <v>14404</v>
      </c>
      <c r="I8" s="8">
        <v>15876</v>
      </c>
      <c r="J8" s="8">
        <v>16981</v>
      </c>
      <c r="K8" s="8">
        <v>18011</v>
      </c>
    </row>
    <row r="9" spans="1:11" x14ac:dyDescent="0.55000000000000004">
      <c r="A9" s="3" t="s">
        <v>37</v>
      </c>
      <c r="B9" s="8">
        <v>8911</v>
      </c>
      <c r="C9" s="8">
        <v>9073</v>
      </c>
      <c r="D9" s="8">
        <v>8706</v>
      </c>
      <c r="E9" s="8">
        <v>9041</v>
      </c>
      <c r="F9" s="8">
        <v>9237</v>
      </c>
      <c r="G9" s="8">
        <v>9317</v>
      </c>
      <c r="H9" s="8">
        <v>9990</v>
      </c>
      <c r="I9" s="8">
        <v>10749</v>
      </c>
      <c r="J9" s="8">
        <v>11098</v>
      </c>
      <c r="K9" s="8">
        <v>11585</v>
      </c>
    </row>
    <row r="10" spans="1:11" x14ac:dyDescent="0.55000000000000004">
      <c r="A10" s="3" t="s">
        <v>38</v>
      </c>
      <c r="B10" s="8">
        <v>3877</v>
      </c>
      <c r="C10" s="8">
        <v>3924</v>
      </c>
      <c r="D10" s="8">
        <v>3698</v>
      </c>
      <c r="E10" s="8">
        <v>3689</v>
      </c>
      <c r="F10" s="8">
        <v>3872</v>
      </c>
      <c r="G10" s="8">
        <v>4282</v>
      </c>
      <c r="H10" s="8">
        <v>4384</v>
      </c>
      <c r="I10" s="8">
        <v>5087</v>
      </c>
      <c r="J10" s="8">
        <v>5799</v>
      </c>
      <c r="K10" s="8">
        <v>6283</v>
      </c>
    </row>
    <row r="11" spans="1:11" x14ac:dyDescent="0.55000000000000004">
      <c r="A11" s="2" t="s">
        <v>39</v>
      </c>
      <c r="B11" s="8">
        <v>21110</v>
      </c>
      <c r="C11" s="8">
        <v>20841</v>
      </c>
      <c r="D11" s="8">
        <v>20009</v>
      </c>
      <c r="E11" s="8">
        <v>20274</v>
      </c>
      <c r="F11" s="8">
        <v>21149</v>
      </c>
      <c r="G11" s="8">
        <v>22994</v>
      </c>
      <c r="H11" s="8">
        <v>24514</v>
      </c>
      <c r="I11" s="8">
        <v>26536</v>
      </c>
      <c r="J11" s="8">
        <v>27859</v>
      </c>
      <c r="K11" s="8">
        <v>29570</v>
      </c>
    </row>
    <row r="12" spans="1:11" x14ac:dyDescent="0.55000000000000004">
      <c r="A12" s="3" t="s">
        <v>37</v>
      </c>
      <c r="B12" s="8">
        <v>14760</v>
      </c>
      <c r="C12" s="8">
        <v>14695</v>
      </c>
      <c r="D12" s="8">
        <v>14235</v>
      </c>
      <c r="E12" s="8">
        <v>14215</v>
      </c>
      <c r="F12" s="8">
        <v>14540</v>
      </c>
      <c r="G12" s="8">
        <v>15650</v>
      </c>
      <c r="H12" s="8">
        <v>16474</v>
      </c>
      <c r="I12" s="8">
        <v>17284</v>
      </c>
      <c r="J12" s="8">
        <v>17897</v>
      </c>
      <c r="K12" s="8">
        <v>18193</v>
      </c>
    </row>
    <row r="13" spans="1:11" x14ac:dyDescent="0.55000000000000004">
      <c r="A13" s="3" t="s">
        <v>38</v>
      </c>
      <c r="B13" s="8">
        <v>6349</v>
      </c>
      <c r="C13" s="8">
        <v>6146</v>
      </c>
      <c r="D13" s="8">
        <v>5773</v>
      </c>
      <c r="E13" s="8">
        <v>6059</v>
      </c>
      <c r="F13" s="8">
        <v>6609</v>
      </c>
      <c r="G13" s="8">
        <v>7338</v>
      </c>
      <c r="H13" s="8">
        <v>8003</v>
      </c>
      <c r="I13" s="8">
        <v>9213</v>
      </c>
      <c r="J13" s="8">
        <v>9797</v>
      </c>
      <c r="K13" s="8">
        <v>11145</v>
      </c>
    </row>
    <row r="14" spans="1:11" x14ac:dyDescent="0.55000000000000004">
      <c r="A14" s="2" t="s">
        <v>40</v>
      </c>
      <c r="B14" s="8">
        <v>24541</v>
      </c>
      <c r="C14" s="8">
        <v>23207</v>
      </c>
      <c r="D14" s="8">
        <v>21810</v>
      </c>
      <c r="E14" s="8">
        <v>21366</v>
      </c>
      <c r="F14" s="8">
        <v>21910</v>
      </c>
      <c r="G14" s="8">
        <v>23267</v>
      </c>
      <c r="H14" s="8">
        <v>23617</v>
      </c>
      <c r="I14" s="8">
        <v>25480</v>
      </c>
      <c r="J14" s="8">
        <v>26288</v>
      </c>
      <c r="K14" s="8">
        <v>28054</v>
      </c>
    </row>
    <row r="15" spans="1:11" x14ac:dyDescent="0.55000000000000004">
      <c r="A15" s="3" t="s">
        <v>37</v>
      </c>
      <c r="B15" s="8">
        <v>16095</v>
      </c>
      <c r="C15" s="8">
        <v>15115</v>
      </c>
      <c r="D15" s="8">
        <v>14398</v>
      </c>
      <c r="E15" s="8">
        <v>14005</v>
      </c>
      <c r="F15" s="8">
        <v>14179</v>
      </c>
      <c r="G15" s="8">
        <v>14835</v>
      </c>
      <c r="H15" s="8">
        <v>15072</v>
      </c>
      <c r="I15" s="8">
        <v>15891</v>
      </c>
      <c r="J15" s="8">
        <v>16366</v>
      </c>
      <c r="K15" s="8">
        <v>16527</v>
      </c>
    </row>
    <row r="16" spans="1:11" x14ac:dyDescent="0.55000000000000004">
      <c r="A16" s="3" t="s">
        <v>38</v>
      </c>
      <c r="B16" s="8">
        <v>8444</v>
      </c>
      <c r="C16" s="8">
        <v>8091</v>
      </c>
      <c r="D16" s="8">
        <v>7412</v>
      </c>
      <c r="E16" s="8">
        <v>7359</v>
      </c>
      <c r="F16" s="8">
        <v>7731</v>
      </c>
      <c r="G16" s="8">
        <v>8429</v>
      </c>
      <c r="H16" s="8">
        <v>8521</v>
      </c>
      <c r="I16" s="8">
        <v>9549</v>
      </c>
      <c r="J16" s="8">
        <v>9814</v>
      </c>
      <c r="K16" s="8">
        <v>11375</v>
      </c>
    </row>
    <row r="17" spans="1:11" x14ac:dyDescent="0.55000000000000004">
      <c r="A17" s="2" t="s">
        <v>41</v>
      </c>
      <c r="B17" s="8">
        <v>28893</v>
      </c>
      <c r="C17" s="8">
        <v>27653</v>
      </c>
      <c r="D17" s="8">
        <v>26605</v>
      </c>
      <c r="E17" s="8">
        <v>27094</v>
      </c>
      <c r="F17" s="8">
        <v>27406</v>
      </c>
      <c r="G17" s="8">
        <v>28660</v>
      </c>
      <c r="H17" s="8">
        <v>29062</v>
      </c>
      <c r="I17" s="8">
        <v>31348</v>
      </c>
      <c r="J17" s="8">
        <v>30359</v>
      </c>
      <c r="K17" s="8">
        <v>31642</v>
      </c>
    </row>
    <row r="18" spans="1:11" x14ac:dyDescent="0.55000000000000004">
      <c r="A18" s="3" t="s">
        <v>37</v>
      </c>
      <c r="B18" s="8">
        <v>16612</v>
      </c>
      <c r="C18" s="8">
        <v>15903</v>
      </c>
      <c r="D18" s="8">
        <v>15500</v>
      </c>
      <c r="E18" s="8">
        <v>15670</v>
      </c>
      <c r="F18" s="8">
        <v>15749</v>
      </c>
      <c r="G18" s="8">
        <v>16375</v>
      </c>
      <c r="H18" s="8">
        <v>16648</v>
      </c>
      <c r="I18" s="8">
        <v>17418</v>
      </c>
      <c r="J18" s="8">
        <v>17137</v>
      </c>
      <c r="K18" s="8">
        <v>17319</v>
      </c>
    </row>
    <row r="19" spans="1:11" x14ac:dyDescent="0.55000000000000004">
      <c r="A19" s="3" t="s">
        <v>38</v>
      </c>
      <c r="B19" s="8">
        <v>12280</v>
      </c>
      <c r="C19" s="8">
        <v>11749</v>
      </c>
      <c r="D19" s="8">
        <v>11104</v>
      </c>
      <c r="E19" s="8">
        <v>11424</v>
      </c>
      <c r="F19" s="8">
        <v>11655</v>
      </c>
      <c r="G19" s="8">
        <v>12284</v>
      </c>
      <c r="H19" s="8">
        <v>12390</v>
      </c>
      <c r="I19" s="8">
        <v>13896</v>
      </c>
      <c r="J19" s="8">
        <v>13137</v>
      </c>
      <c r="K19" s="8">
        <v>14215</v>
      </c>
    </row>
    <row r="20" spans="1:11" x14ac:dyDescent="0.55000000000000004">
      <c r="A20" s="2" t="s">
        <v>42</v>
      </c>
      <c r="B20" s="8">
        <v>19277</v>
      </c>
      <c r="C20" s="8">
        <v>19154</v>
      </c>
      <c r="D20" s="8">
        <v>19033</v>
      </c>
      <c r="E20" s="8">
        <v>19954</v>
      </c>
      <c r="F20" s="8">
        <v>21003</v>
      </c>
      <c r="G20" s="8">
        <v>22728</v>
      </c>
      <c r="H20" s="8">
        <v>23863</v>
      </c>
      <c r="I20" s="8">
        <v>25980</v>
      </c>
      <c r="J20" s="8">
        <v>25415</v>
      </c>
      <c r="K20" s="8">
        <v>26144</v>
      </c>
    </row>
    <row r="21" spans="1:11" x14ac:dyDescent="0.55000000000000004">
      <c r="A21" s="3" t="s">
        <v>37</v>
      </c>
      <c r="B21" s="8">
        <v>11476</v>
      </c>
      <c r="C21" s="8">
        <v>11346</v>
      </c>
      <c r="D21" s="8">
        <v>11291</v>
      </c>
      <c r="E21" s="8">
        <v>11811</v>
      </c>
      <c r="F21" s="8">
        <v>12309</v>
      </c>
      <c r="G21" s="8">
        <v>13079</v>
      </c>
      <c r="H21" s="8">
        <v>13779</v>
      </c>
      <c r="I21" s="8">
        <v>14498</v>
      </c>
      <c r="J21" s="8">
        <v>14229</v>
      </c>
      <c r="K21" s="8">
        <v>14482</v>
      </c>
    </row>
    <row r="22" spans="1:11" x14ac:dyDescent="0.55000000000000004">
      <c r="A22" s="3" t="s">
        <v>38</v>
      </c>
      <c r="B22" s="8">
        <v>7800</v>
      </c>
      <c r="C22" s="8">
        <v>7807</v>
      </c>
      <c r="D22" s="8">
        <v>7741</v>
      </c>
      <c r="E22" s="8">
        <v>8142</v>
      </c>
      <c r="F22" s="8">
        <v>8694</v>
      </c>
      <c r="G22" s="8">
        <v>9647</v>
      </c>
      <c r="H22" s="8">
        <v>10076</v>
      </c>
      <c r="I22" s="8">
        <v>11453</v>
      </c>
      <c r="J22" s="8">
        <v>11126</v>
      </c>
      <c r="K22" s="8">
        <v>11575</v>
      </c>
    </row>
    <row r="23" spans="1:11" x14ac:dyDescent="0.55000000000000004">
      <c r="A23" s="2" t="s">
        <v>43</v>
      </c>
      <c r="B23" s="8">
        <v>2461</v>
      </c>
      <c r="C23" s="8">
        <v>2640</v>
      </c>
      <c r="D23" s="8">
        <v>2644</v>
      </c>
      <c r="E23" s="8">
        <v>2958</v>
      </c>
      <c r="F23" s="8">
        <v>3311</v>
      </c>
      <c r="G23" s="8">
        <v>3649</v>
      </c>
      <c r="H23" s="8">
        <v>4001</v>
      </c>
      <c r="I23" s="8">
        <v>4604</v>
      </c>
      <c r="J23" s="8">
        <v>4711</v>
      </c>
      <c r="K23" s="8">
        <v>5581</v>
      </c>
    </row>
    <row r="24" spans="1:11" x14ac:dyDescent="0.55000000000000004">
      <c r="A24" s="3" t="s">
        <v>37</v>
      </c>
      <c r="B24" s="8">
        <v>1618</v>
      </c>
      <c r="C24" s="8">
        <v>1715</v>
      </c>
      <c r="D24" s="8">
        <v>1729</v>
      </c>
      <c r="E24" s="8">
        <v>1903</v>
      </c>
      <c r="F24" s="8">
        <v>2135</v>
      </c>
      <c r="G24" s="8">
        <v>2255</v>
      </c>
      <c r="H24" s="8">
        <v>2474</v>
      </c>
      <c r="I24" s="8">
        <v>2786</v>
      </c>
      <c r="J24" s="8">
        <v>2859</v>
      </c>
      <c r="K24" s="8">
        <v>3294</v>
      </c>
    </row>
    <row r="25" spans="1:11" x14ac:dyDescent="0.55000000000000004">
      <c r="A25" s="3" t="s">
        <v>38</v>
      </c>
      <c r="B25" s="8">
        <v>843</v>
      </c>
      <c r="C25" s="8">
        <v>925</v>
      </c>
      <c r="D25" s="8">
        <v>915</v>
      </c>
      <c r="E25" s="8">
        <v>1055</v>
      </c>
      <c r="F25" s="8">
        <v>1176</v>
      </c>
      <c r="G25" s="8">
        <v>1393</v>
      </c>
      <c r="H25" s="8">
        <v>1525</v>
      </c>
      <c r="I25" s="8">
        <v>1815</v>
      </c>
      <c r="J25" s="8">
        <v>1843</v>
      </c>
      <c r="K25" s="8">
        <v>2269</v>
      </c>
    </row>
    <row r="26" spans="1:11" x14ac:dyDescent="0.55000000000000004">
      <c r="A26" s="2" t="s">
        <v>33</v>
      </c>
      <c r="B26" s="8">
        <v>109076</v>
      </c>
      <c r="C26" s="8">
        <v>106495</v>
      </c>
      <c r="D26" s="8">
        <v>102509</v>
      </c>
      <c r="E26" s="8">
        <v>104378</v>
      </c>
      <c r="F26" s="8">
        <v>107888</v>
      </c>
      <c r="G26" s="8">
        <v>114898</v>
      </c>
      <c r="H26" s="8">
        <v>119461</v>
      </c>
      <c r="I26" s="8">
        <v>129824</v>
      </c>
      <c r="J26" s="8">
        <v>131613</v>
      </c>
      <c r="K26" s="8">
        <v>139002</v>
      </c>
    </row>
  </sheetData>
  <hyperlinks>
    <hyperlink ref="A2" location="'Cover page'!A1" display="'Cover page'!A1" xr:uid="{CBCC90DB-19AB-40A0-8EF4-A2FB747EC46E}"/>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CB8A-E6B8-49C7-86E0-4B521A6E16EE}">
  <dimension ref="A1:K26"/>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2.68359375" bestFit="1" customWidth="1"/>
    <col min="13" max="13" width="15.83984375" bestFit="1" customWidth="1"/>
    <col min="14" max="14" width="12.68359375" bestFit="1" customWidth="1"/>
    <col min="15" max="15" width="15.83984375" bestFit="1" customWidth="1"/>
    <col min="16" max="16" width="12.68359375" bestFit="1" customWidth="1"/>
    <col min="17" max="17" width="15.83984375" bestFit="1" customWidth="1"/>
    <col min="18" max="18" width="12.68359375" bestFit="1" customWidth="1"/>
    <col min="19" max="19" width="15.83984375" bestFit="1" customWidth="1"/>
    <col min="20" max="20" width="12.68359375" bestFit="1" customWidth="1"/>
    <col min="21" max="21" width="15.83984375" bestFit="1" customWidth="1"/>
  </cols>
  <sheetData>
    <row r="1" spans="1:11" ht="17.100000000000001" thickBot="1" x14ac:dyDescent="0.7">
      <c r="A1" s="4" t="str">
        <f>'Cover page'!$A$49</f>
        <v>Table 8.2. Claims (frequency rate) by Demographics (Age group and Sex),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34</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36</v>
      </c>
      <c r="B8" s="9">
        <v>5.4018509907641103</v>
      </c>
      <c r="C8" s="9">
        <v>5.4627871134636869</v>
      </c>
      <c r="D8" s="9">
        <v>5.1178904492132604</v>
      </c>
      <c r="E8" s="9">
        <v>5.4398845625479479</v>
      </c>
      <c r="F8" s="9">
        <v>5.3365508529670542</v>
      </c>
      <c r="G8" s="9">
        <v>5.4183236263919055</v>
      </c>
      <c r="H8" s="9">
        <v>6.1366096766866036</v>
      </c>
      <c r="I8" s="9">
        <v>6.8219974336438778</v>
      </c>
      <c r="J8" s="9">
        <v>6.8669706362633693</v>
      </c>
      <c r="K8" s="9">
        <v>6.4962706185651644</v>
      </c>
    </row>
    <row r="9" spans="1:11" x14ac:dyDescent="0.55000000000000004">
      <c r="A9" s="3" t="s">
        <v>37</v>
      </c>
      <c r="B9" s="9">
        <v>6.7371977348168963</v>
      </c>
      <c r="C9" s="9">
        <v>6.9249216950540005</v>
      </c>
      <c r="D9" s="9">
        <v>6.5883871273484376</v>
      </c>
      <c r="E9" s="9">
        <v>7.058021259065975</v>
      </c>
      <c r="F9" s="9">
        <v>6.827294567748539</v>
      </c>
      <c r="G9" s="9">
        <v>6.7029108139933662</v>
      </c>
      <c r="H9" s="9">
        <v>7.700721034231913</v>
      </c>
      <c r="I9" s="9">
        <v>8.5525639372863598</v>
      </c>
      <c r="J9" s="9">
        <v>8.327604293707294</v>
      </c>
      <c r="K9" s="9">
        <v>7.6649990614163279</v>
      </c>
    </row>
    <row r="10" spans="1:11" x14ac:dyDescent="0.55000000000000004">
      <c r="A10" s="3" t="s">
        <v>38</v>
      </c>
      <c r="B10" s="9">
        <v>3.7111844967515246</v>
      </c>
      <c r="C10" s="9">
        <v>3.6707438947421811</v>
      </c>
      <c r="D10" s="9">
        <v>3.3543950087950107</v>
      </c>
      <c r="E10" s="9">
        <v>3.4817097204363798</v>
      </c>
      <c r="F10" s="9">
        <v>3.5088233548950241</v>
      </c>
      <c r="G10" s="9">
        <v>3.8231859938924888</v>
      </c>
      <c r="H10" s="9">
        <v>4.1754636238490033</v>
      </c>
      <c r="I10" s="9">
        <v>4.7525996613362063</v>
      </c>
      <c r="J10" s="9">
        <v>5.0860591032342732</v>
      </c>
      <c r="K10" s="9">
        <v>4.9821659422028031</v>
      </c>
    </row>
    <row r="11" spans="1:11" x14ac:dyDescent="0.55000000000000004">
      <c r="A11" s="2" t="s">
        <v>39</v>
      </c>
      <c r="B11" s="9">
        <v>4.6328056470976282</v>
      </c>
      <c r="C11" s="9">
        <v>4.4464922471847661</v>
      </c>
      <c r="D11" s="9">
        <v>4.1866626406044452</v>
      </c>
      <c r="E11" s="9">
        <v>4.1970848424934637</v>
      </c>
      <c r="F11" s="9">
        <v>4.2454200367497732</v>
      </c>
      <c r="G11" s="9">
        <v>4.5089067606796167</v>
      </c>
      <c r="H11" s="9">
        <v>4.9284537085449829</v>
      </c>
      <c r="I11" s="9">
        <v>5.3819882652664042</v>
      </c>
      <c r="J11" s="9">
        <v>5.7578602046875789</v>
      </c>
      <c r="K11" s="9">
        <v>5.5821659428757444</v>
      </c>
    </row>
    <row r="12" spans="1:11" x14ac:dyDescent="0.55000000000000004">
      <c r="A12" s="3" t="s">
        <v>37</v>
      </c>
      <c r="B12" s="9">
        <v>5.3827178654043619</v>
      </c>
      <c r="C12" s="9">
        <v>5.2622242465020568</v>
      </c>
      <c r="D12" s="9">
        <v>4.9795131888101336</v>
      </c>
      <c r="E12" s="9">
        <v>4.9655932020888001</v>
      </c>
      <c r="F12" s="9">
        <v>4.9672328446152312</v>
      </c>
      <c r="G12" s="9">
        <v>5.2567945616043277</v>
      </c>
      <c r="H12" s="9">
        <v>5.7556293146067476</v>
      </c>
      <c r="I12" s="9">
        <v>6.116176255520732</v>
      </c>
      <c r="J12" s="9">
        <v>6.5799533123193052</v>
      </c>
      <c r="K12" s="9">
        <v>6.1047732593420498</v>
      </c>
    </row>
    <row r="13" spans="1:11" x14ac:dyDescent="0.55000000000000004">
      <c r="A13" s="3" t="s">
        <v>38</v>
      </c>
      <c r="B13" s="9">
        <v>3.4989875459123199</v>
      </c>
      <c r="C13" s="9">
        <v>3.2440934396269574</v>
      </c>
      <c r="D13" s="9">
        <v>3.0059705599522601</v>
      </c>
      <c r="E13" s="9">
        <v>3.0790787576314926</v>
      </c>
      <c r="F13" s="9">
        <v>3.2169654548615183</v>
      </c>
      <c r="G13" s="9">
        <v>3.4571059196687837</v>
      </c>
      <c r="H13" s="9">
        <v>3.7897791284438003</v>
      </c>
      <c r="I13" s="9">
        <v>4.3776138131705045</v>
      </c>
      <c r="J13" s="9">
        <v>4.6244956938696617</v>
      </c>
      <c r="K13" s="9">
        <v>4.80989186065871</v>
      </c>
    </row>
    <row r="14" spans="1:11" x14ac:dyDescent="0.55000000000000004">
      <c r="A14" s="2" t="s">
        <v>40</v>
      </c>
      <c r="B14" s="9">
        <v>5.7908024681642818</v>
      </c>
      <c r="C14" s="9">
        <v>5.4397070015843161</v>
      </c>
      <c r="D14" s="9">
        <v>5.1231102709273078</v>
      </c>
      <c r="E14" s="9">
        <v>4.8944818194113493</v>
      </c>
      <c r="F14" s="9">
        <v>4.8667009570206696</v>
      </c>
      <c r="G14" s="9">
        <v>5.0342318365620331</v>
      </c>
      <c r="H14" s="9">
        <v>5.1533364315320549</v>
      </c>
      <c r="I14" s="9">
        <v>5.333043499899385</v>
      </c>
      <c r="J14" s="9">
        <v>5.5745992769909325</v>
      </c>
      <c r="K14" s="9">
        <v>5.5667521659937194</v>
      </c>
    </row>
    <row r="15" spans="1:11" x14ac:dyDescent="0.55000000000000004">
      <c r="A15" s="3" t="s">
        <v>37</v>
      </c>
      <c r="B15" s="9">
        <v>6.0814203468326662</v>
      </c>
      <c r="C15" s="9">
        <v>5.7060322158024155</v>
      </c>
      <c r="D15" s="9">
        <v>5.4782674501280395</v>
      </c>
      <c r="E15" s="9">
        <v>5.1990146140444962</v>
      </c>
      <c r="F15" s="9">
        <v>5.1974228411596117</v>
      </c>
      <c r="G15" s="9">
        <v>5.336242419234722</v>
      </c>
      <c r="H15" s="9">
        <v>5.4703251524554402</v>
      </c>
      <c r="I15" s="9">
        <v>5.5999802211277077</v>
      </c>
      <c r="J15" s="9">
        <v>6.0267006714075917</v>
      </c>
      <c r="K15" s="9">
        <v>5.7613677166321171</v>
      </c>
    </row>
    <row r="16" spans="1:11" x14ac:dyDescent="0.55000000000000004">
      <c r="A16" s="3" t="s">
        <v>38</v>
      </c>
      <c r="B16" s="9">
        <v>5.306214435744657</v>
      </c>
      <c r="C16" s="9">
        <v>5.0028709437710335</v>
      </c>
      <c r="D16" s="9">
        <v>4.5500968820693295</v>
      </c>
      <c r="E16" s="9">
        <v>4.4025151088504471</v>
      </c>
      <c r="F16" s="9">
        <v>4.3580949344498112</v>
      </c>
      <c r="G16" s="9">
        <v>4.5767208284984635</v>
      </c>
      <c r="H16" s="9">
        <v>4.6623299939727216</v>
      </c>
      <c r="I16" s="9">
        <v>4.9219846934826377</v>
      </c>
      <c r="J16" s="9">
        <v>4.9067712069210794</v>
      </c>
      <c r="K16" s="9">
        <v>5.2395845988966627</v>
      </c>
    </row>
    <row r="17" spans="1:11" x14ac:dyDescent="0.55000000000000004">
      <c r="A17" s="2" t="s">
        <v>41</v>
      </c>
      <c r="B17" s="9">
        <v>7.0970844257249164</v>
      </c>
      <c r="C17" s="9">
        <v>6.7431675435342529</v>
      </c>
      <c r="D17" s="9">
        <v>6.4712748289061723</v>
      </c>
      <c r="E17" s="9">
        <v>6.4996301016658942</v>
      </c>
      <c r="F17" s="9">
        <v>6.386687444610037</v>
      </c>
      <c r="G17" s="9">
        <v>6.6647068352852052</v>
      </c>
      <c r="H17" s="9">
        <v>6.6871245263510009</v>
      </c>
      <c r="I17" s="9">
        <v>7.2023306790953869</v>
      </c>
      <c r="J17" s="9">
        <v>7.1993231398423747</v>
      </c>
      <c r="K17" s="9">
        <v>7.1420308920497932</v>
      </c>
    </row>
    <row r="18" spans="1:11" x14ac:dyDescent="0.55000000000000004">
      <c r="A18" s="3" t="s">
        <v>37</v>
      </c>
      <c r="B18" s="9">
        <v>7.075226946710746</v>
      </c>
      <c r="C18" s="9">
        <v>6.723355782916987</v>
      </c>
      <c r="D18" s="9">
        <v>6.6202499047651289</v>
      </c>
      <c r="E18" s="9">
        <v>6.6488491187254786</v>
      </c>
      <c r="F18" s="9">
        <v>6.4575252872786342</v>
      </c>
      <c r="G18" s="9">
        <v>6.761470904311996</v>
      </c>
      <c r="H18" s="9">
        <v>6.7625311516378792</v>
      </c>
      <c r="I18" s="9">
        <v>7.1903604742641996</v>
      </c>
      <c r="J18" s="9">
        <v>7.5149903432374563</v>
      </c>
      <c r="K18" s="9">
        <v>7.1675859885775548</v>
      </c>
    </row>
    <row r="19" spans="1:11" x14ac:dyDescent="0.55000000000000004">
      <c r="A19" s="3" t="s">
        <v>38</v>
      </c>
      <c r="B19" s="9">
        <v>7.1262856028964707</v>
      </c>
      <c r="C19" s="9">
        <v>6.7695922218058486</v>
      </c>
      <c r="D19" s="9">
        <v>6.2736439999939417</v>
      </c>
      <c r="E19" s="9">
        <v>6.3055194494525093</v>
      </c>
      <c r="F19" s="9">
        <v>6.2923355708561051</v>
      </c>
      <c r="G19" s="9">
        <v>6.5394207013523724</v>
      </c>
      <c r="H19" s="9">
        <v>6.5758623998257528</v>
      </c>
      <c r="I19" s="9">
        <v>7.1997384116360648</v>
      </c>
      <c r="J19" s="9">
        <v>6.7837179094435127</v>
      </c>
      <c r="K19" s="9">
        <v>7.0577506525730298</v>
      </c>
    </row>
    <row r="20" spans="1:11" x14ac:dyDescent="0.55000000000000004">
      <c r="A20" s="2" t="s">
        <v>42</v>
      </c>
      <c r="B20" s="9">
        <v>7.9526815452926867</v>
      </c>
      <c r="C20" s="9">
        <v>7.7423385906181181</v>
      </c>
      <c r="D20" s="9">
        <v>7.4701541237732609</v>
      </c>
      <c r="E20" s="9">
        <v>7.5366168669726576</v>
      </c>
      <c r="F20" s="9">
        <v>7.6686068883154457</v>
      </c>
      <c r="G20" s="9">
        <v>8.1298267718835575</v>
      </c>
      <c r="H20" s="9">
        <v>8.5178559778216361</v>
      </c>
      <c r="I20" s="9">
        <v>8.9219326825015806</v>
      </c>
      <c r="J20" s="9">
        <v>8.936332601825681</v>
      </c>
      <c r="K20" s="9">
        <v>8.8973500498743032</v>
      </c>
    </row>
    <row r="21" spans="1:11" x14ac:dyDescent="0.55000000000000004">
      <c r="A21" s="3" t="s">
        <v>37</v>
      </c>
      <c r="B21" s="9">
        <v>7.9102468061012354</v>
      </c>
      <c r="C21" s="9">
        <v>7.6726088149038816</v>
      </c>
      <c r="D21" s="9">
        <v>7.5751929982796913</v>
      </c>
      <c r="E21" s="9">
        <v>7.632146301790117</v>
      </c>
      <c r="F21" s="9">
        <v>7.730586702455005</v>
      </c>
      <c r="G21" s="9">
        <v>8.1111306221072024</v>
      </c>
      <c r="H21" s="9">
        <v>8.5832362765045751</v>
      </c>
      <c r="I21" s="9">
        <v>8.6550614365766805</v>
      </c>
      <c r="J21" s="9">
        <v>8.8638571209041306</v>
      </c>
      <c r="K21" s="9">
        <v>8.7216728591972181</v>
      </c>
    </row>
    <row r="22" spans="1:11" x14ac:dyDescent="0.55000000000000004">
      <c r="A22" s="3" t="s">
        <v>38</v>
      </c>
      <c r="B22" s="9">
        <v>8.0149135692643245</v>
      </c>
      <c r="C22" s="9">
        <v>7.8449490416168892</v>
      </c>
      <c r="D22" s="9">
        <v>7.3211372812517466</v>
      </c>
      <c r="E22" s="9">
        <v>7.4013214252754231</v>
      </c>
      <c r="F22" s="9">
        <v>7.5825361674048599</v>
      </c>
      <c r="G22" s="9">
        <v>8.1536166068890736</v>
      </c>
      <c r="H22" s="9">
        <v>8.4234247439537633</v>
      </c>
      <c r="I22" s="9">
        <v>9.2599186154237056</v>
      </c>
      <c r="J22" s="9">
        <v>8.9818178192241582</v>
      </c>
      <c r="K22" s="9">
        <v>9.0575335449802097</v>
      </c>
    </row>
    <row r="23" spans="1:11" x14ac:dyDescent="0.55000000000000004">
      <c r="A23" s="2" t="s">
        <v>43</v>
      </c>
      <c r="B23" s="9">
        <v>6.0549129124257455</v>
      </c>
      <c r="C23" s="9">
        <v>6.5068962283922609</v>
      </c>
      <c r="D23" s="9">
        <v>5.986899588893233</v>
      </c>
      <c r="E23" s="9">
        <v>6.2770304499030747</v>
      </c>
      <c r="F23" s="9">
        <v>6.2543520857486561</v>
      </c>
      <c r="G23" s="9">
        <v>6.3425682592238157</v>
      </c>
      <c r="H23" s="9">
        <v>6.8899726919904856</v>
      </c>
      <c r="I23" s="9">
        <v>7.5452972221109018</v>
      </c>
      <c r="J23" s="9">
        <v>7.9066953658455077</v>
      </c>
      <c r="K23" s="9">
        <v>8.9499707493059883</v>
      </c>
    </row>
    <row r="24" spans="1:11" x14ac:dyDescent="0.55000000000000004">
      <c r="A24" s="3" t="s">
        <v>37</v>
      </c>
      <c r="B24" s="9">
        <v>5.7763500430479962</v>
      </c>
      <c r="C24" s="9">
        <v>6.1813282210852387</v>
      </c>
      <c r="D24" s="9">
        <v>5.9262614003166867</v>
      </c>
      <c r="E24" s="9">
        <v>6.0333000818595819</v>
      </c>
      <c r="F24" s="9">
        <v>6.1323908086381635</v>
      </c>
      <c r="G24" s="9">
        <v>6.0790090252687401</v>
      </c>
      <c r="H24" s="9">
        <v>6.7980719660101148</v>
      </c>
      <c r="I24" s="9">
        <v>7.1630176815386237</v>
      </c>
      <c r="J24" s="9">
        <v>7.8793222974263841</v>
      </c>
      <c r="K24" s="9">
        <v>8.5369767179930633</v>
      </c>
    </row>
    <row r="25" spans="1:11" x14ac:dyDescent="0.55000000000000004">
      <c r="A25" s="3" t="s">
        <v>38</v>
      </c>
      <c r="B25" s="9">
        <v>6.6725173038574344</v>
      </c>
      <c r="C25" s="9">
        <v>7.2110739079625032</v>
      </c>
      <c r="D25" s="9">
        <v>6.1049372288386436</v>
      </c>
      <c r="E25" s="9">
        <v>6.7703792094399002</v>
      </c>
      <c r="F25" s="9">
        <v>6.4886324391167918</v>
      </c>
      <c r="G25" s="9">
        <v>6.8160563212448082</v>
      </c>
      <c r="H25" s="9">
        <v>7.0350333701157224</v>
      </c>
      <c r="I25" s="9">
        <v>8.2037911438364777</v>
      </c>
      <c r="J25" s="9">
        <v>7.9106969674628376</v>
      </c>
      <c r="K25" s="9">
        <v>9.5445787004381177</v>
      </c>
    </row>
    <row r="26" spans="1:11" x14ac:dyDescent="0.55000000000000004">
      <c r="A26" s="2" t="s">
        <v>33</v>
      </c>
      <c r="B26" s="9">
        <v>6.038503615350046</v>
      </c>
      <c r="C26" s="9">
        <v>5.8152611985631246</v>
      </c>
      <c r="D26" s="9">
        <v>5.5228157535449585</v>
      </c>
      <c r="E26" s="9">
        <v>5.545029643967756</v>
      </c>
      <c r="F26" s="9">
        <v>5.5328837466061396</v>
      </c>
      <c r="G26" s="9">
        <v>5.7729977773243792</v>
      </c>
      <c r="H26" s="9">
        <v>6.0849387266733475</v>
      </c>
      <c r="I26" s="9">
        <v>6.5205281460152618</v>
      </c>
      <c r="J26" s="9">
        <v>6.6863910789139727</v>
      </c>
      <c r="K26" s="9">
        <v>6.5872489561116758</v>
      </c>
    </row>
  </sheetData>
  <hyperlinks>
    <hyperlink ref="A2" location="'Cover page'!A1" display="'Cover page'!A1" xr:uid="{C584ABA6-C608-4E27-A791-323C13CD0F87}"/>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44DA-D202-475E-AC14-D14311489876}">
  <dimension ref="A1:K26"/>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3.83984375" bestFit="1" customWidth="1"/>
    <col min="13" max="13" width="14.41796875" bestFit="1" customWidth="1"/>
    <col min="14" max="14" width="13.83984375" bestFit="1" customWidth="1"/>
    <col min="15" max="15" width="14.41796875" bestFit="1" customWidth="1"/>
    <col min="16" max="16" width="13.83984375" bestFit="1" customWidth="1"/>
    <col min="17" max="17" width="14.41796875" bestFit="1" customWidth="1"/>
    <col min="18" max="18" width="13.83984375" bestFit="1" customWidth="1"/>
    <col min="19" max="19" width="14.41796875" bestFit="1" customWidth="1"/>
    <col min="20" max="20" width="13.83984375" bestFit="1" customWidth="1"/>
    <col min="21" max="21" width="14.41796875" bestFit="1" customWidth="1"/>
  </cols>
  <sheetData>
    <row r="1" spans="1:11" ht="17.100000000000001" thickBot="1" x14ac:dyDescent="0.7">
      <c r="A1" s="4" t="str">
        <f>'Cover page'!$A$50</f>
        <v>Table 8.3. Claims (incidence rate) by Demographics (Age group and Sex),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35</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36</v>
      </c>
      <c r="B8" s="9">
        <v>6.989945787186211</v>
      </c>
      <c r="C8" s="9">
        <v>6.9612854011055605</v>
      </c>
      <c r="D8" s="9">
        <v>6.4828922633461454</v>
      </c>
      <c r="E8" s="9">
        <v>6.7437919797068986</v>
      </c>
      <c r="F8" s="9">
        <v>6.7128885313223403</v>
      </c>
      <c r="G8" s="9">
        <v>6.7462349581056538</v>
      </c>
      <c r="H8" s="9">
        <v>7.5789500353656223</v>
      </c>
      <c r="I8" s="9">
        <v>8.2394439076360104</v>
      </c>
      <c r="J8" s="9">
        <v>8.3913001003090777</v>
      </c>
      <c r="K8" s="9">
        <v>8.073926067525111</v>
      </c>
    </row>
    <row r="9" spans="1:11" x14ac:dyDescent="0.55000000000000004">
      <c r="A9" s="3" t="s">
        <v>37</v>
      </c>
      <c r="B9" s="9">
        <v>9.7729569244746681</v>
      </c>
      <c r="C9" s="9">
        <v>9.8082844833547274</v>
      </c>
      <c r="D9" s="9">
        <v>9.2266954907186474</v>
      </c>
      <c r="E9" s="9">
        <v>9.601540257441215</v>
      </c>
      <c r="F9" s="9">
        <v>9.5808930287650185</v>
      </c>
      <c r="G9" s="9">
        <v>9.3225821969391927</v>
      </c>
      <c r="H9" s="9">
        <v>10.530618098192033</v>
      </c>
      <c r="I9" s="9">
        <v>11.414054830290933</v>
      </c>
      <c r="J9" s="9">
        <v>11.212043940551943</v>
      </c>
      <c r="K9" s="9">
        <v>10.491792053892901</v>
      </c>
    </row>
    <row r="10" spans="1:11" x14ac:dyDescent="0.55000000000000004">
      <c r="A10" s="3" t="s">
        <v>38</v>
      </c>
      <c r="B10" s="9">
        <v>4.2247702785971386</v>
      </c>
      <c r="C10" s="9">
        <v>4.1655790002060771</v>
      </c>
      <c r="D10" s="9">
        <v>3.8126408856493832</v>
      </c>
      <c r="E10" s="9">
        <v>3.898180934922471</v>
      </c>
      <c r="F10" s="9">
        <v>3.9162368412359227</v>
      </c>
      <c r="G10" s="9">
        <v>4.2123361500146972</v>
      </c>
      <c r="H10" s="9">
        <v>4.6056958823852394</v>
      </c>
      <c r="I10" s="9">
        <v>5.163967004259356</v>
      </c>
      <c r="J10" s="9">
        <v>5.6093204472710712</v>
      </c>
      <c r="K10" s="9">
        <v>5.5771325504371756</v>
      </c>
    </row>
    <row r="11" spans="1:11" x14ac:dyDescent="0.55000000000000004">
      <c r="A11" s="2" t="s">
        <v>39</v>
      </c>
      <c r="B11" s="9">
        <v>8.1895726028882674</v>
      </c>
      <c r="C11" s="9">
        <v>7.8240401208686086</v>
      </c>
      <c r="D11" s="9">
        <v>7.3579007039594808</v>
      </c>
      <c r="E11" s="9">
        <v>7.2690094541123864</v>
      </c>
      <c r="F11" s="9">
        <v>7.3412281904768024</v>
      </c>
      <c r="G11" s="9">
        <v>7.7789273892701134</v>
      </c>
      <c r="H11" s="9">
        <v>8.2978217427735483</v>
      </c>
      <c r="I11" s="9">
        <v>9.0820162587735904</v>
      </c>
      <c r="J11" s="9">
        <v>9.5533159010997757</v>
      </c>
      <c r="K11" s="9">
        <v>9.5388620220531699</v>
      </c>
    </row>
    <row r="12" spans="1:11" x14ac:dyDescent="0.55000000000000004">
      <c r="A12" s="3" t="s">
        <v>37</v>
      </c>
      <c r="B12" s="9">
        <v>10.581683351049094</v>
      </c>
      <c r="C12" s="9">
        <v>10.314820407645767</v>
      </c>
      <c r="D12" s="9">
        <v>9.7931130059671716</v>
      </c>
      <c r="E12" s="9">
        <v>9.5306448231051011</v>
      </c>
      <c r="F12" s="9">
        <v>9.5338761526078333</v>
      </c>
      <c r="G12" s="9">
        <v>9.997553928945095</v>
      </c>
      <c r="H12" s="9">
        <v>10.647932395232228</v>
      </c>
      <c r="I12" s="9">
        <v>11.377459048628459</v>
      </c>
      <c r="J12" s="9">
        <v>12.023632285229368</v>
      </c>
      <c r="K12" s="9">
        <v>11.431544621882651</v>
      </c>
    </row>
    <row r="13" spans="1:11" x14ac:dyDescent="0.55000000000000004">
      <c r="A13" s="3" t="s">
        <v>38</v>
      </c>
      <c r="B13" s="9">
        <v>5.3677488808052383</v>
      </c>
      <c r="C13" s="9">
        <v>4.9601949729295765</v>
      </c>
      <c r="D13" s="9">
        <v>4.5606899122572315</v>
      </c>
      <c r="E13" s="9">
        <v>4.6694031335938728</v>
      </c>
      <c r="F13" s="9">
        <v>4.874738208990534</v>
      </c>
      <c r="G13" s="9">
        <v>5.2770425156505798</v>
      </c>
      <c r="H13" s="9">
        <v>5.6875259075670046</v>
      </c>
      <c r="I13" s="9">
        <v>6.5681689072757701</v>
      </c>
      <c r="J13" s="9">
        <v>6.8622063544357133</v>
      </c>
      <c r="K13" s="9">
        <v>7.3882464632859719</v>
      </c>
    </row>
    <row r="14" spans="1:11" x14ac:dyDescent="0.55000000000000004">
      <c r="A14" s="2" t="s">
        <v>40</v>
      </c>
      <c r="B14" s="9">
        <v>10.356168131141979</v>
      </c>
      <c r="C14" s="9">
        <v>9.6248193038622034</v>
      </c>
      <c r="D14" s="9">
        <v>9.0325426460444245</v>
      </c>
      <c r="E14" s="9">
        <v>8.635951618029905</v>
      </c>
      <c r="F14" s="9">
        <v>8.5995775096407279</v>
      </c>
      <c r="G14" s="9">
        <v>8.8541377340770051</v>
      </c>
      <c r="H14" s="9">
        <v>8.9492989388533939</v>
      </c>
      <c r="I14" s="9">
        <v>9.2731311408172097</v>
      </c>
      <c r="J14" s="9">
        <v>9.4905333637865912</v>
      </c>
      <c r="K14" s="9">
        <v>9.6276321033536121</v>
      </c>
    </row>
    <row r="15" spans="1:11" x14ac:dyDescent="0.55000000000000004">
      <c r="A15" s="3" t="s">
        <v>37</v>
      </c>
      <c r="B15" s="9">
        <v>12.624880106659033</v>
      </c>
      <c r="C15" s="9">
        <v>11.684019906983808</v>
      </c>
      <c r="D15" s="9">
        <v>11.12334905558286</v>
      </c>
      <c r="E15" s="9">
        <v>10.561252033852476</v>
      </c>
      <c r="F15" s="9">
        <v>10.505135952788834</v>
      </c>
      <c r="G15" s="9">
        <v>10.744661636780117</v>
      </c>
      <c r="H15" s="9">
        <v>10.834862181314818</v>
      </c>
      <c r="I15" s="9">
        <v>10.990620802104097</v>
      </c>
      <c r="J15" s="9">
        <v>11.517661629016532</v>
      </c>
      <c r="K15" s="9">
        <v>11.219317458024573</v>
      </c>
    </row>
    <row r="16" spans="1:11" x14ac:dyDescent="0.55000000000000004">
      <c r="A16" s="3" t="s">
        <v>38</v>
      </c>
      <c r="B16" s="9">
        <v>7.7125756793834661</v>
      </c>
      <c r="C16" s="9">
        <v>7.2401718019448014</v>
      </c>
      <c r="D16" s="9">
        <v>6.6166273994929909</v>
      </c>
      <c r="E16" s="9">
        <v>6.4102670742973524</v>
      </c>
      <c r="F16" s="9">
        <v>6.4528308120720119</v>
      </c>
      <c r="G16" s="9">
        <v>6.7587434746652173</v>
      </c>
      <c r="H16" s="9">
        <v>6.8282034388597399</v>
      </c>
      <c r="I16" s="9">
        <v>7.3349223557514476</v>
      </c>
      <c r="J16" s="9">
        <v>7.2751806811430457</v>
      </c>
      <c r="K16" s="9">
        <v>7.8948088970989136</v>
      </c>
    </row>
    <row r="17" spans="1:11" x14ac:dyDescent="0.55000000000000004">
      <c r="A17" s="2" t="s">
        <v>41</v>
      </c>
      <c r="B17" s="9">
        <v>12.706536556537193</v>
      </c>
      <c r="C17" s="9">
        <v>12.087931226529308</v>
      </c>
      <c r="D17" s="9">
        <v>11.447592494596439</v>
      </c>
      <c r="E17" s="9">
        <v>11.57858050123787</v>
      </c>
      <c r="F17" s="9">
        <v>11.430843417371916</v>
      </c>
      <c r="G17" s="9">
        <v>11.846082780551994</v>
      </c>
      <c r="H17" s="9">
        <v>11.828791302176441</v>
      </c>
      <c r="I17" s="9">
        <v>12.640922047838467</v>
      </c>
      <c r="J17" s="9">
        <v>12.561943332418304</v>
      </c>
      <c r="K17" s="9">
        <v>12.61642337811127</v>
      </c>
    </row>
    <row r="18" spans="1:11" x14ac:dyDescent="0.55000000000000004">
      <c r="A18" s="3" t="s">
        <v>37</v>
      </c>
      <c r="B18" s="9">
        <v>14.585061825076465</v>
      </c>
      <c r="C18" s="9">
        <v>13.848287194809396</v>
      </c>
      <c r="D18" s="9">
        <v>13.380674410623769</v>
      </c>
      <c r="E18" s="9">
        <v>13.529247497704022</v>
      </c>
      <c r="F18" s="9">
        <v>13.227656500436833</v>
      </c>
      <c r="G18" s="9">
        <v>13.644465423565359</v>
      </c>
      <c r="H18" s="9">
        <v>13.424833463190343</v>
      </c>
      <c r="I18" s="9">
        <v>14.028632353163811</v>
      </c>
      <c r="J18" s="9">
        <v>14.604596341786625</v>
      </c>
      <c r="K18" s="9">
        <v>14.103156668360151</v>
      </c>
    </row>
    <row r="19" spans="1:11" x14ac:dyDescent="0.55000000000000004">
      <c r="A19" s="3" t="s">
        <v>38</v>
      </c>
      <c r="B19" s="9">
        <v>10.820379886817229</v>
      </c>
      <c r="C19" s="9">
        <v>10.312648296796846</v>
      </c>
      <c r="D19" s="9">
        <v>9.5257507741320655</v>
      </c>
      <c r="E19" s="9">
        <v>9.6667816159719191</v>
      </c>
      <c r="F19" s="9">
        <v>9.6566774374218802</v>
      </c>
      <c r="G19" s="9">
        <v>10.075088619718137</v>
      </c>
      <c r="H19" s="9">
        <v>10.18247231594979</v>
      </c>
      <c r="I19" s="9">
        <v>11.222028309053373</v>
      </c>
      <c r="J19" s="9">
        <v>10.565842489601533</v>
      </c>
      <c r="K19" s="9">
        <v>11.105660844147524</v>
      </c>
    </row>
    <row r="20" spans="1:11" x14ac:dyDescent="0.55000000000000004">
      <c r="A20" s="2" t="s">
        <v>42</v>
      </c>
      <c r="B20" s="9">
        <v>13.372162741054488</v>
      </c>
      <c r="C20" s="9">
        <v>12.910836453479424</v>
      </c>
      <c r="D20" s="9">
        <v>12.443578033643091</v>
      </c>
      <c r="E20" s="9">
        <v>12.569532815870478</v>
      </c>
      <c r="F20" s="9">
        <v>12.822752250002319</v>
      </c>
      <c r="G20" s="9">
        <v>13.363743310665406</v>
      </c>
      <c r="H20" s="9">
        <v>13.865167581467663</v>
      </c>
      <c r="I20" s="9">
        <v>14.693567260563484</v>
      </c>
      <c r="J20" s="9">
        <v>14.666548163694259</v>
      </c>
      <c r="K20" s="9">
        <v>14.606547736861955</v>
      </c>
    </row>
    <row r="21" spans="1:11" x14ac:dyDescent="0.55000000000000004">
      <c r="A21" s="3" t="s">
        <v>37</v>
      </c>
      <c r="B21" s="9">
        <v>15.039325730563768</v>
      </c>
      <c r="C21" s="9">
        <v>14.610525543312558</v>
      </c>
      <c r="D21" s="9">
        <v>14.280502296857199</v>
      </c>
      <c r="E21" s="9">
        <v>14.508588313411904</v>
      </c>
      <c r="F21" s="9">
        <v>14.617375703338313</v>
      </c>
      <c r="G21" s="9">
        <v>15.019754438331956</v>
      </c>
      <c r="H21" s="9">
        <v>15.765739052025925</v>
      </c>
      <c r="I21" s="9">
        <v>16.01688259188035</v>
      </c>
      <c r="J21" s="9">
        <v>16.333425472750129</v>
      </c>
      <c r="K21" s="9">
        <v>16.065749950125049</v>
      </c>
    </row>
    <row r="22" spans="1:11" x14ac:dyDescent="0.55000000000000004">
      <c r="A22" s="3" t="s">
        <v>38</v>
      </c>
      <c r="B22" s="9">
        <v>11.495765526771416</v>
      </c>
      <c r="C22" s="9">
        <v>11.0424872087479</v>
      </c>
      <c r="D22" s="9">
        <v>10.476589018973524</v>
      </c>
      <c r="E22" s="9">
        <v>10.527270692637492</v>
      </c>
      <c r="F22" s="9">
        <v>10.923923809979581</v>
      </c>
      <c r="G22" s="9">
        <v>11.623808261596265</v>
      </c>
      <c r="H22" s="9">
        <v>11.89481587205907</v>
      </c>
      <c r="I22" s="9">
        <v>13.271904234879504</v>
      </c>
      <c r="J22" s="9">
        <v>12.911737758970339</v>
      </c>
      <c r="K22" s="9">
        <v>13.028139285059263</v>
      </c>
    </row>
    <row r="23" spans="1:11" x14ac:dyDescent="0.55000000000000004">
      <c r="A23" s="2" t="s">
        <v>43</v>
      </c>
      <c r="B23" s="9">
        <v>8.1471741819906942</v>
      </c>
      <c r="C23" s="9">
        <v>8.3824365416430915</v>
      </c>
      <c r="D23" s="9">
        <v>7.8820121374432413</v>
      </c>
      <c r="E23" s="9">
        <v>8.4125556555497845</v>
      </c>
      <c r="F23" s="9">
        <v>8.5082828325511954</v>
      </c>
      <c r="G23" s="9">
        <v>8.4134189950019866</v>
      </c>
      <c r="H23" s="9">
        <v>8.8640302578213443</v>
      </c>
      <c r="I23" s="9">
        <v>9.8157821774904654</v>
      </c>
      <c r="J23" s="9">
        <v>10.528501008516924</v>
      </c>
      <c r="K23" s="9">
        <v>11.624394735995676</v>
      </c>
    </row>
    <row r="24" spans="1:11" x14ac:dyDescent="0.55000000000000004">
      <c r="A24" s="3" t="s">
        <v>37</v>
      </c>
      <c r="B24" s="9">
        <v>8.6832741690824822</v>
      </c>
      <c r="C24" s="9">
        <v>8.9890802132056429</v>
      </c>
      <c r="D24" s="9">
        <v>8.6752869638346635</v>
      </c>
      <c r="E24" s="9">
        <v>9.1086091923573846</v>
      </c>
      <c r="F24" s="9">
        <v>9.3422095812428854</v>
      </c>
      <c r="G24" s="9">
        <v>9.0340398152160564</v>
      </c>
      <c r="H24" s="9">
        <v>9.6741607459967192</v>
      </c>
      <c r="I24" s="9">
        <v>10.234015895049083</v>
      </c>
      <c r="J24" s="9">
        <v>11.703566698522279</v>
      </c>
      <c r="K24" s="9">
        <v>12.312531804742084</v>
      </c>
    </row>
    <row r="25" spans="1:11" x14ac:dyDescent="0.55000000000000004">
      <c r="A25" s="3" t="s">
        <v>38</v>
      </c>
      <c r="B25" s="9">
        <v>7.2840271500512932</v>
      </c>
      <c r="C25" s="9">
        <v>7.4502331643598474</v>
      </c>
      <c r="D25" s="9">
        <v>6.7207472710064717</v>
      </c>
      <c r="E25" s="9">
        <v>7.3934400333223937</v>
      </c>
      <c r="F25" s="9">
        <v>7.3217406149152273</v>
      </c>
      <c r="G25" s="9">
        <v>7.5665221368114457</v>
      </c>
      <c r="H25" s="9">
        <v>7.7948483725228339</v>
      </c>
      <c r="I25" s="9">
        <v>9.2220378416743483</v>
      </c>
      <c r="J25" s="9">
        <v>9.0713280514600374</v>
      </c>
      <c r="K25" s="9">
        <v>10.673693272819751</v>
      </c>
    </row>
    <row r="26" spans="1:11" x14ac:dyDescent="0.55000000000000004">
      <c r="A26" s="2" t="s">
        <v>33</v>
      </c>
      <c r="B26" s="9">
        <v>10.104901371967998</v>
      </c>
      <c r="C26" s="9">
        <v>9.6567183165289929</v>
      </c>
      <c r="D26" s="9">
        <v>9.1228172610862206</v>
      </c>
      <c r="E26" s="9">
        <v>9.1317317883959692</v>
      </c>
      <c r="F26" s="9">
        <v>9.1383192369578818</v>
      </c>
      <c r="G26" s="9">
        <v>9.4539154796305418</v>
      </c>
      <c r="H26" s="9">
        <v>9.8539887479135864</v>
      </c>
      <c r="I26" s="9">
        <v>10.543298288243111</v>
      </c>
      <c r="J26" s="9">
        <v>10.694355256126086</v>
      </c>
      <c r="K26" s="9">
        <v>10.673897125931132</v>
      </c>
    </row>
  </sheetData>
  <hyperlinks>
    <hyperlink ref="A2" location="'Cover page'!A1" display="'Cover page'!A1" xr:uid="{A314C2FF-04E0-400C-803B-362AE2B97D73}"/>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CF941-95B3-4BC6-9E9F-C4F9C4FEBEBD}">
  <dimension ref="A1:K26"/>
  <sheetViews>
    <sheetView zoomScale="85" zoomScaleNormal="85" workbookViewId="0">
      <selection activeCell="B2" sqref="B2"/>
    </sheetView>
  </sheetViews>
  <sheetFormatPr defaultRowHeight="14.4" x14ac:dyDescent="0.55000000000000004"/>
  <cols>
    <col min="1" max="1" width="31.36718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page'!$A$51</f>
        <v>Table 8.4. Claims (median compensation $) by Demographics (Age group and Sex),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36</v>
      </c>
      <c r="B8" s="10">
        <v>4874</v>
      </c>
      <c r="C8" s="10">
        <v>5381</v>
      </c>
      <c r="D8" s="10">
        <v>5981</v>
      </c>
      <c r="E8" s="10">
        <v>6915.5</v>
      </c>
      <c r="F8" s="10">
        <v>7089</v>
      </c>
      <c r="G8" s="10">
        <v>6566</v>
      </c>
      <c r="H8" s="10">
        <v>6622</v>
      </c>
      <c r="I8" s="10">
        <v>6931.5</v>
      </c>
      <c r="J8" s="10">
        <v>6304</v>
      </c>
      <c r="K8" s="10" t="s">
        <v>32</v>
      </c>
    </row>
    <row r="9" spans="1:11" x14ac:dyDescent="0.55000000000000004">
      <c r="A9" s="3" t="s">
        <v>37</v>
      </c>
      <c r="B9" s="10">
        <v>5218</v>
      </c>
      <c r="C9" s="10">
        <v>5992.5</v>
      </c>
      <c r="D9" s="10">
        <v>6616</v>
      </c>
      <c r="E9" s="10">
        <v>7587.5</v>
      </c>
      <c r="F9" s="10">
        <v>7857</v>
      </c>
      <c r="G9" s="10">
        <v>7364</v>
      </c>
      <c r="H9" s="10">
        <v>7028</v>
      </c>
      <c r="I9" s="10">
        <v>7498</v>
      </c>
      <c r="J9" s="10">
        <v>7387</v>
      </c>
      <c r="K9" s="10" t="s">
        <v>32</v>
      </c>
    </row>
    <row r="10" spans="1:11" x14ac:dyDescent="0.55000000000000004">
      <c r="A10" s="3" t="s">
        <v>38</v>
      </c>
      <c r="B10" s="10">
        <v>4120.5</v>
      </c>
      <c r="C10" s="10">
        <v>4232</v>
      </c>
      <c r="D10" s="10">
        <v>4699</v>
      </c>
      <c r="E10" s="10">
        <v>5433.5</v>
      </c>
      <c r="F10" s="10">
        <v>5253</v>
      </c>
      <c r="G10" s="10">
        <v>5090</v>
      </c>
      <c r="H10" s="10">
        <v>5632.5</v>
      </c>
      <c r="I10" s="10">
        <v>5797</v>
      </c>
      <c r="J10" s="10">
        <v>4730</v>
      </c>
      <c r="K10" s="10" t="s">
        <v>32</v>
      </c>
    </row>
    <row r="11" spans="1:11" x14ac:dyDescent="0.55000000000000004">
      <c r="A11" s="2" t="s">
        <v>39</v>
      </c>
      <c r="B11" s="10">
        <v>8923</v>
      </c>
      <c r="C11" s="10">
        <v>9460</v>
      </c>
      <c r="D11" s="10">
        <v>10852</v>
      </c>
      <c r="E11" s="10">
        <v>11444</v>
      </c>
      <c r="F11" s="10">
        <v>11759</v>
      </c>
      <c r="G11" s="10">
        <v>12309</v>
      </c>
      <c r="H11" s="10">
        <v>12290</v>
      </c>
      <c r="I11" s="10">
        <v>12303</v>
      </c>
      <c r="J11" s="10">
        <v>10970</v>
      </c>
      <c r="K11" s="10" t="s">
        <v>32</v>
      </c>
    </row>
    <row r="12" spans="1:11" x14ac:dyDescent="0.55000000000000004">
      <c r="A12" s="3" t="s">
        <v>37</v>
      </c>
      <c r="B12" s="10">
        <v>9507</v>
      </c>
      <c r="C12" s="10">
        <v>10173</v>
      </c>
      <c r="D12" s="10">
        <v>11647.5</v>
      </c>
      <c r="E12" s="10">
        <v>12367</v>
      </c>
      <c r="F12" s="10">
        <v>12553</v>
      </c>
      <c r="G12" s="10">
        <v>13209</v>
      </c>
      <c r="H12" s="10">
        <v>13207</v>
      </c>
      <c r="I12" s="10">
        <v>13076</v>
      </c>
      <c r="J12" s="10">
        <v>12319</v>
      </c>
      <c r="K12" s="10" t="s">
        <v>32</v>
      </c>
    </row>
    <row r="13" spans="1:11" x14ac:dyDescent="0.55000000000000004">
      <c r="A13" s="3" t="s">
        <v>38</v>
      </c>
      <c r="B13" s="10">
        <v>7587</v>
      </c>
      <c r="C13" s="10">
        <v>7774.5</v>
      </c>
      <c r="D13" s="10">
        <v>8952</v>
      </c>
      <c r="E13" s="10">
        <v>9348</v>
      </c>
      <c r="F13" s="10">
        <v>10039.5</v>
      </c>
      <c r="G13" s="10">
        <v>10130</v>
      </c>
      <c r="H13" s="10">
        <v>10393</v>
      </c>
      <c r="I13" s="10">
        <v>10893</v>
      </c>
      <c r="J13" s="10">
        <v>8896</v>
      </c>
      <c r="K13" s="10" t="s">
        <v>32</v>
      </c>
    </row>
    <row r="14" spans="1:11" x14ac:dyDescent="0.55000000000000004">
      <c r="A14" s="2" t="s">
        <v>40</v>
      </c>
      <c r="B14" s="10">
        <v>11846</v>
      </c>
      <c r="C14" s="10">
        <v>12816</v>
      </c>
      <c r="D14" s="10">
        <v>14655</v>
      </c>
      <c r="E14" s="10">
        <v>15992</v>
      </c>
      <c r="F14" s="10">
        <v>16726</v>
      </c>
      <c r="G14" s="10">
        <v>17471</v>
      </c>
      <c r="H14" s="10">
        <v>18253.5</v>
      </c>
      <c r="I14" s="10">
        <v>18381</v>
      </c>
      <c r="J14" s="10">
        <v>15868.5</v>
      </c>
      <c r="K14" s="10" t="s">
        <v>32</v>
      </c>
    </row>
    <row r="15" spans="1:11" x14ac:dyDescent="0.55000000000000004">
      <c r="A15" s="3" t="s">
        <v>37</v>
      </c>
      <c r="B15" s="10">
        <v>12354.5</v>
      </c>
      <c r="C15" s="10">
        <v>13697.5</v>
      </c>
      <c r="D15" s="10">
        <v>15309</v>
      </c>
      <c r="E15" s="10">
        <v>17138</v>
      </c>
      <c r="F15" s="10">
        <v>17847</v>
      </c>
      <c r="G15" s="10">
        <v>18446</v>
      </c>
      <c r="H15" s="10">
        <v>19430</v>
      </c>
      <c r="I15" s="10">
        <v>19360</v>
      </c>
      <c r="J15" s="10">
        <v>17233</v>
      </c>
      <c r="K15" s="10" t="s">
        <v>32</v>
      </c>
    </row>
    <row r="16" spans="1:11" x14ac:dyDescent="0.55000000000000004">
      <c r="A16" s="3" t="s">
        <v>38</v>
      </c>
      <c r="B16" s="10">
        <v>10823</v>
      </c>
      <c r="C16" s="10">
        <v>11190.5</v>
      </c>
      <c r="D16" s="10">
        <v>12938.5</v>
      </c>
      <c r="E16" s="10">
        <v>13556</v>
      </c>
      <c r="F16" s="10">
        <v>14609</v>
      </c>
      <c r="G16" s="10">
        <v>15434</v>
      </c>
      <c r="H16" s="10">
        <v>15972</v>
      </c>
      <c r="I16" s="10">
        <v>16489</v>
      </c>
      <c r="J16" s="10">
        <v>13740</v>
      </c>
      <c r="K16" s="10" t="s">
        <v>32</v>
      </c>
    </row>
    <row r="17" spans="1:11" x14ac:dyDescent="0.55000000000000004">
      <c r="A17" s="2" t="s">
        <v>41</v>
      </c>
      <c r="B17" s="10">
        <v>13344</v>
      </c>
      <c r="C17" s="10">
        <v>14311</v>
      </c>
      <c r="D17" s="10">
        <v>15868</v>
      </c>
      <c r="E17" s="10">
        <v>17672</v>
      </c>
      <c r="F17" s="10">
        <v>18802</v>
      </c>
      <c r="G17" s="10">
        <v>19968.5</v>
      </c>
      <c r="H17" s="10">
        <v>20746</v>
      </c>
      <c r="I17" s="10">
        <v>21988</v>
      </c>
      <c r="J17" s="10">
        <v>19629.5</v>
      </c>
      <c r="K17" s="10" t="s">
        <v>32</v>
      </c>
    </row>
    <row r="18" spans="1:11" x14ac:dyDescent="0.55000000000000004">
      <c r="A18" s="3" t="s">
        <v>37</v>
      </c>
      <c r="B18" s="10">
        <v>14694</v>
      </c>
      <c r="C18" s="10">
        <v>15709</v>
      </c>
      <c r="D18" s="10">
        <v>17076</v>
      </c>
      <c r="E18" s="10">
        <v>18895</v>
      </c>
      <c r="F18" s="10">
        <v>20824</v>
      </c>
      <c r="G18" s="10">
        <v>21766</v>
      </c>
      <c r="H18" s="10">
        <v>22248</v>
      </c>
      <c r="I18" s="10">
        <v>23434</v>
      </c>
      <c r="J18" s="10">
        <v>21410</v>
      </c>
      <c r="K18" s="10" t="s">
        <v>32</v>
      </c>
    </row>
    <row r="19" spans="1:11" x14ac:dyDescent="0.55000000000000004">
      <c r="A19" s="3" t="s">
        <v>38</v>
      </c>
      <c r="B19" s="10">
        <v>11429.5</v>
      </c>
      <c r="C19" s="10">
        <v>12427</v>
      </c>
      <c r="D19" s="10">
        <v>14256</v>
      </c>
      <c r="E19" s="10">
        <v>16121.5</v>
      </c>
      <c r="F19" s="10">
        <v>16654</v>
      </c>
      <c r="G19" s="10">
        <v>17590</v>
      </c>
      <c r="H19" s="10">
        <v>18670</v>
      </c>
      <c r="I19" s="10">
        <v>20381</v>
      </c>
      <c r="J19" s="10">
        <v>17421</v>
      </c>
      <c r="K19" s="10" t="s">
        <v>32</v>
      </c>
    </row>
    <row r="20" spans="1:11" x14ac:dyDescent="0.55000000000000004">
      <c r="A20" s="2" t="s">
        <v>42</v>
      </c>
      <c r="B20" s="10">
        <v>13582</v>
      </c>
      <c r="C20" s="10">
        <v>15166.5</v>
      </c>
      <c r="D20" s="10">
        <v>16969.5</v>
      </c>
      <c r="E20" s="10">
        <v>17780</v>
      </c>
      <c r="F20" s="10">
        <v>19588</v>
      </c>
      <c r="G20" s="10">
        <v>20052</v>
      </c>
      <c r="H20" s="10">
        <v>21595</v>
      </c>
      <c r="I20" s="10">
        <v>22620</v>
      </c>
      <c r="J20" s="10">
        <v>21239</v>
      </c>
      <c r="K20" s="10" t="s">
        <v>32</v>
      </c>
    </row>
    <row r="21" spans="1:11" x14ac:dyDescent="0.55000000000000004">
      <c r="A21" s="3" t="s">
        <v>37</v>
      </c>
      <c r="B21" s="10">
        <v>15916.5</v>
      </c>
      <c r="C21" s="10">
        <v>16960</v>
      </c>
      <c r="D21" s="10">
        <v>19602</v>
      </c>
      <c r="E21" s="10">
        <v>20200</v>
      </c>
      <c r="F21" s="10">
        <v>22825</v>
      </c>
      <c r="G21" s="10">
        <v>23405.5</v>
      </c>
      <c r="H21" s="10">
        <v>25136</v>
      </c>
      <c r="I21" s="10">
        <v>25434</v>
      </c>
      <c r="J21" s="10">
        <v>24103.5</v>
      </c>
      <c r="K21" s="10" t="s">
        <v>32</v>
      </c>
    </row>
    <row r="22" spans="1:11" x14ac:dyDescent="0.55000000000000004">
      <c r="A22" s="3" t="s">
        <v>38</v>
      </c>
      <c r="B22" s="10">
        <v>10651</v>
      </c>
      <c r="C22" s="10">
        <v>12705.5</v>
      </c>
      <c r="D22" s="10">
        <v>13615</v>
      </c>
      <c r="E22" s="10">
        <v>14579</v>
      </c>
      <c r="F22" s="10">
        <v>15697</v>
      </c>
      <c r="G22" s="10">
        <v>16637</v>
      </c>
      <c r="H22" s="10">
        <v>17563</v>
      </c>
      <c r="I22" s="10">
        <v>19253</v>
      </c>
      <c r="J22" s="10">
        <v>18184.5</v>
      </c>
      <c r="K22" s="10" t="s">
        <v>32</v>
      </c>
    </row>
    <row r="23" spans="1:11" x14ac:dyDescent="0.55000000000000004">
      <c r="A23" s="2" t="s">
        <v>43</v>
      </c>
      <c r="B23" s="10">
        <v>13135</v>
      </c>
      <c r="C23" s="10">
        <v>13104</v>
      </c>
      <c r="D23" s="10">
        <v>15913</v>
      </c>
      <c r="E23" s="10">
        <v>17071</v>
      </c>
      <c r="F23" s="10">
        <v>17219</v>
      </c>
      <c r="G23" s="10">
        <v>19227</v>
      </c>
      <c r="H23" s="10">
        <v>19461</v>
      </c>
      <c r="I23" s="10">
        <v>20431</v>
      </c>
      <c r="J23" s="10">
        <v>22378</v>
      </c>
      <c r="K23" s="10" t="s">
        <v>32</v>
      </c>
    </row>
    <row r="24" spans="1:11" x14ac:dyDescent="0.55000000000000004">
      <c r="A24" s="3" t="s">
        <v>37</v>
      </c>
      <c r="B24" s="10">
        <v>15499.5</v>
      </c>
      <c r="C24" s="10">
        <v>14866.5</v>
      </c>
      <c r="D24" s="10">
        <v>18288.5</v>
      </c>
      <c r="E24" s="10">
        <v>18055.5</v>
      </c>
      <c r="F24" s="10">
        <v>17957</v>
      </c>
      <c r="G24" s="10">
        <v>21145</v>
      </c>
      <c r="H24" s="10">
        <v>22501.5</v>
      </c>
      <c r="I24" s="10">
        <v>24238</v>
      </c>
      <c r="J24" s="10">
        <v>25873</v>
      </c>
      <c r="K24" s="10" t="s">
        <v>32</v>
      </c>
    </row>
    <row r="25" spans="1:11" x14ac:dyDescent="0.55000000000000004">
      <c r="A25" s="3" t="s">
        <v>38</v>
      </c>
      <c r="B25" s="10">
        <v>9838</v>
      </c>
      <c r="C25" s="10">
        <v>10492.5</v>
      </c>
      <c r="D25" s="10">
        <v>12443</v>
      </c>
      <c r="E25" s="10">
        <v>15084</v>
      </c>
      <c r="F25" s="10">
        <v>15104.5</v>
      </c>
      <c r="G25" s="10">
        <v>16173</v>
      </c>
      <c r="H25" s="10">
        <v>15880</v>
      </c>
      <c r="I25" s="10">
        <v>16109.5</v>
      </c>
      <c r="J25" s="10">
        <v>17068</v>
      </c>
      <c r="K25" s="10" t="s">
        <v>32</v>
      </c>
    </row>
    <row r="26" spans="1:11" x14ac:dyDescent="0.55000000000000004">
      <c r="A26" s="2" t="s">
        <v>33</v>
      </c>
      <c r="B26" s="10">
        <v>10737</v>
      </c>
      <c r="C26" s="10">
        <v>11541</v>
      </c>
      <c r="D26" s="10">
        <v>12968</v>
      </c>
      <c r="E26" s="10">
        <v>14026</v>
      </c>
      <c r="F26" s="10">
        <v>14700</v>
      </c>
      <c r="G26" s="10">
        <v>15201</v>
      </c>
      <c r="H26" s="10">
        <v>15645</v>
      </c>
      <c r="I26" s="10">
        <v>16117.5</v>
      </c>
      <c r="J26" s="10">
        <v>14416</v>
      </c>
      <c r="K26" s="10" t="s">
        <v>32</v>
      </c>
    </row>
  </sheetData>
  <hyperlinks>
    <hyperlink ref="A2" location="'Cover page'!A1" display="'Cover page'!A1" xr:uid="{F5A742A7-8FB1-4892-80DA-56663D616A3D}"/>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425-DEF3-41C1-9BDD-4C9D662F976E}">
  <dimension ref="A1:K26"/>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page'!$A$52</f>
        <v>Table 8.5. Claims (median time lost weeks) by Demographics (Age group and Sex),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36</v>
      </c>
      <c r="B8" s="9">
        <v>3.2263157894736842</v>
      </c>
      <c r="C8" s="9">
        <v>3.4</v>
      </c>
      <c r="D8" s="9">
        <v>3.7894736842105261</v>
      </c>
      <c r="E8" s="9">
        <v>3.8000000000000003</v>
      </c>
      <c r="F8" s="9">
        <v>4</v>
      </c>
      <c r="G8" s="9">
        <v>4</v>
      </c>
      <c r="H8" s="9">
        <v>4</v>
      </c>
      <c r="I8" s="9">
        <v>4.0823868897948259</v>
      </c>
      <c r="J8" s="9">
        <v>3.9147072666625742</v>
      </c>
      <c r="K8" s="9" t="s">
        <v>32</v>
      </c>
    </row>
    <row r="9" spans="1:11" x14ac:dyDescent="0.55000000000000004">
      <c r="A9" s="3" t="s">
        <v>37</v>
      </c>
      <c r="B9" s="9">
        <v>3.1999999999999997</v>
      </c>
      <c r="C9" s="9">
        <v>3.4</v>
      </c>
      <c r="D9" s="9">
        <v>3.7894736842105261</v>
      </c>
      <c r="E9" s="9">
        <v>3.999493807579388</v>
      </c>
      <c r="F9" s="9">
        <v>4.2</v>
      </c>
      <c r="G9" s="9">
        <v>4</v>
      </c>
      <c r="H9" s="9">
        <v>3.9535108173333757</v>
      </c>
      <c r="I9" s="9">
        <v>4.0003587057895107</v>
      </c>
      <c r="J9" s="9">
        <v>4</v>
      </c>
      <c r="K9" s="9" t="s">
        <v>32</v>
      </c>
    </row>
    <row r="10" spans="1:11" x14ac:dyDescent="0.55000000000000004">
      <c r="A10" s="3" t="s">
        <v>38</v>
      </c>
      <c r="B10" s="9">
        <v>3.4444444444444446</v>
      </c>
      <c r="C10" s="9">
        <v>3.3973684210526316</v>
      </c>
      <c r="D10" s="9">
        <v>3.7203623188405799</v>
      </c>
      <c r="E10" s="9">
        <v>3.6516358241586633</v>
      </c>
      <c r="F10" s="9">
        <v>3.8000000000000003</v>
      </c>
      <c r="G10" s="9">
        <v>4</v>
      </c>
      <c r="H10" s="9">
        <v>4</v>
      </c>
      <c r="I10" s="9">
        <v>4.2</v>
      </c>
      <c r="J10" s="9">
        <v>3.6</v>
      </c>
      <c r="K10" s="9" t="s">
        <v>32</v>
      </c>
    </row>
    <row r="11" spans="1:11" x14ac:dyDescent="0.55000000000000004">
      <c r="A11" s="2" t="s">
        <v>39</v>
      </c>
      <c r="B11" s="9">
        <v>4.979695263157895</v>
      </c>
      <c r="C11" s="9">
        <v>4.8162500000000001</v>
      </c>
      <c r="D11" s="9">
        <v>5.2</v>
      </c>
      <c r="E11" s="9">
        <v>5.3999999999999995</v>
      </c>
      <c r="F11" s="9">
        <v>5.8</v>
      </c>
      <c r="G11" s="9">
        <v>6.0148098270675625</v>
      </c>
      <c r="H11" s="9">
        <v>6.2</v>
      </c>
      <c r="I11" s="9">
        <v>6.2</v>
      </c>
      <c r="J11" s="9">
        <v>5.6085836669559619</v>
      </c>
      <c r="K11" s="9" t="s">
        <v>32</v>
      </c>
    </row>
    <row r="12" spans="1:11" x14ac:dyDescent="0.55000000000000004">
      <c r="A12" s="3" t="s">
        <v>37</v>
      </c>
      <c r="B12" s="9">
        <v>4.8670230263157892</v>
      </c>
      <c r="C12" s="9">
        <v>4.862710526315789</v>
      </c>
      <c r="D12" s="9">
        <v>5.2368421052631575</v>
      </c>
      <c r="E12" s="9">
        <v>5.3999999999999995</v>
      </c>
      <c r="F12" s="9">
        <v>5.8</v>
      </c>
      <c r="G12" s="9">
        <v>6.0557322566468912</v>
      </c>
      <c r="H12" s="9">
        <v>6.2105263157894735</v>
      </c>
      <c r="I12" s="9">
        <v>6.1112323908128872</v>
      </c>
      <c r="J12" s="9">
        <v>5.8</v>
      </c>
      <c r="K12" s="9" t="s">
        <v>32</v>
      </c>
    </row>
    <row r="13" spans="1:11" x14ac:dyDescent="0.55000000000000004">
      <c r="A13" s="3" t="s">
        <v>38</v>
      </c>
      <c r="B13" s="9">
        <v>5</v>
      </c>
      <c r="C13" s="9">
        <v>4.8</v>
      </c>
      <c r="D13" s="9">
        <v>5</v>
      </c>
      <c r="E13" s="9">
        <v>5.3289473684210522</v>
      </c>
      <c r="F13" s="9">
        <v>5.9083333333333332</v>
      </c>
      <c r="G13" s="9">
        <v>6</v>
      </c>
      <c r="H13" s="9">
        <v>6.2</v>
      </c>
      <c r="I13" s="9">
        <v>6.4654865998436053</v>
      </c>
      <c r="J13" s="9">
        <v>5.5</v>
      </c>
      <c r="K13" s="9" t="s">
        <v>32</v>
      </c>
    </row>
    <row r="14" spans="1:11" x14ac:dyDescent="0.55000000000000004">
      <c r="A14" s="2" t="s">
        <v>40</v>
      </c>
      <c r="B14" s="9">
        <v>6</v>
      </c>
      <c r="C14" s="9">
        <v>6.2105263157894735</v>
      </c>
      <c r="D14" s="9">
        <v>6.9127124999999996</v>
      </c>
      <c r="E14" s="9">
        <v>7.1806850837076226</v>
      </c>
      <c r="F14" s="9">
        <v>7.6000000000000005</v>
      </c>
      <c r="G14" s="9">
        <v>8.1685650167252408</v>
      </c>
      <c r="H14" s="9">
        <v>8.6</v>
      </c>
      <c r="I14" s="9">
        <v>8.8000000000000007</v>
      </c>
      <c r="J14" s="9">
        <v>7.4742925544961221</v>
      </c>
      <c r="K14" s="9" t="s">
        <v>32</v>
      </c>
    </row>
    <row r="15" spans="1:11" x14ac:dyDescent="0.55000000000000004">
      <c r="A15" s="3" t="s">
        <v>37</v>
      </c>
      <c r="B15" s="9">
        <v>5.8</v>
      </c>
      <c r="C15" s="9">
        <v>6</v>
      </c>
      <c r="D15" s="9">
        <v>6.6096109839816934</v>
      </c>
      <c r="E15" s="9">
        <v>7</v>
      </c>
      <c r="F15" s="9">
        <v>7.5116279069767442</v>
      </c>
      <c r="G15" s="9">
        <v>8</v>
      </c>
      <c r="H15" s="9">
        <v>8.3947368421052637</v>
      </c>
      <c r="I15" s="9">
        <v>8.3999999999999986</v>
      </c>
      <c r="J15" s="9">
        <v>7.3947368421052628</v>
      </c>
      <c r="K15" s="9" t="s">
        <v>32</v>
      </c>
    </row>
    <row r="16" spans="1:11" x14ac:dyDescent="0.55000000000000004">
      <c r="A16" s="3" t="s">
        <v>38</v>
      </c>
      <c r="B16" s="9">
        <v>6.6</v>
      </c>
      <c r="C16" s="9">
        <v>6.6000000000000005</v>
      </c>
      <c r="D16" s="9">
        <v>7.341401041666666</v>
      </c>
      <c r="E16" s="9">
        <v>7.6000000000000005</v>
      </c>
      <c r="F16" s="9">
        <v>7.8421052631578947</v>
      </c>
      <c r="G16" s="9">
        <v>8.6</v>
      </c>
      <c r="H16" s="9">
        <v>9</v>
      </c>
      <c r="I16" s="9">
        <v>9.7894736842105257</v>
      </c>
      <c r="J16" s="9">
        <v>7.8449257202725198</v>
      </c>
      <c r="K16" s="9" t="s">
        <v>32</v>
      </c>
    </row>
    <row r="17" spans="1:11" x14ac:dyDescent="0.55000000000000004">
      <c r="A17" s="2" t="s">
        <v>41</v>
      </c>
      <c r="B17" s="9">
        <v>6.8</v>
      </c>
      <c r="C17" s="9">
        <v>6.9999240034958392</v>
      </c>
      <c r="D17" s="9">
        <v>7.3999999999999995</v>
      </c>
      <c r="E17" s="9">
        <v>8.1464955955572584</v>
      </c>
      <c r="F17" s="9">
        <v>8.8014747939213827</v>
      </c>
      <c r="G17" s="9">
        <v>9.0306858178086991</v>
      </c>
      <c r="H17" s="9">
        <v>9.5758229242517601</v>
      </c>
      <c r="I17" s="9">
        <v>10.6</v>
      </c>
      <c r="J17" s="9">
        <v>9.2821428571428566</v>
      </c>
      <c r="K17" s="9" t="s">
        <v>32</v>
      </c>
    </row>
    <row r="18" spans="1:11" x14ac:dyDescent="0.55000000000000004">
      <c r="A18" s="3" t="s">
        <v>37</v>
      </c>
      <c r="B18" s="9">
        <v>6.5280790181526456</v>
      </c>
      <c r="C18" s="9">
        <v>6.7719210526315798</v>
      </c>
      <c r="D18" s="9">
        <v>7.0160984848484844</v>
      </c>
      <c r="E18" s="9">
        <v>7.7920588235294126</v>
      </c>
      <c r="F18" s="9">
        <v>8.4228157894736846</v>
      </c>
      <c r="G18" s="9">
        <v>8.7857142857142865</v>
      </c>
      <c r="H18" s="9">
        <v>9</v>
      </c>
      <c r="I18" s="9">
        <v>10</v>
      </c>
      <c r="J18" s="9">
        <v>9.0912368421052623</v>
      </c>
      <c r="K18" s="9" t="s">
        <v>32</v>
      </c>
    </row>
    <row r="19" spans="1:11" x14ac:dyDescent="0.55000000000000004">
      <c r="A19" s="3" t="s">
        <v>38</v>
      </c>
      <c r="B19" s="9">
        <v>7.2</v>
      </c>
      <c r="C19" s="9">
        <v>7.1520750000000008</v>
      </c>
      <c r="D19" s="9">
        <v>7.9788305022519008</v>
      </c>
      <c r="E19" s="9">
        <v>8.9521666666666668</v>
      </c>
      <c r="F19" s="9">
        <v>9.375</v>
      </c>
      <c r="G19" s="9">
        <v>9.7493750000000006</v>
      </c>
      <c r="H19" s="9">
        <v>10.2386780340365</v>
      </c>
      <c r="I19" s="9">
        <v>11.509868421052632</v>
      </c>
      <c r="J19" s="9">
        <v>9.7036083237131106</v>
      </c>
      <c r="K19" s="9" t="s">
        <v>32</v>
      </c>
    </row>
    <row r="20" spans="1:11" x14ac:dyDescent="0.55000000000000004">
      <c r="A20" s="2" t="s">
        <v>42</v>
      </c>
      <c r="B20" s="9">
        <v>7</v>
      </c>
      <c r="C20" s="9">
        <v>7.2105263157894735</v>
      </c>
      <c r="D20" s="9">
        <v>8.0696479144085878</v>
      </c>
      <c r="E20" s="9">
        <v>8.3388164922959866</v>
      </c>
      <c r="F20" s="9">
        <v>9.4</v>
      </c>
      <c r="G20" s="9">
        <v>9.8000000000000007</v>
      </c>
      <c r="H20" s="9">
        <v>10.222222222222221</v>
      </c>
      <c r="I20" s="9">
        <v>11</v>
      </c>
      <c r="J20" s="9">
        <v>10.586206896551724</v>
      </c>
      <c r="K20" s="9" t="s">
        <v>32</v>
      </c>
    </row>
    <row r="21" spans="1:11" x14ac:dyDescent="0.55000000000000004">
      <c r="A21" s="3" t="s">
        <v>37</v>
      </c>
      <c r="B21" s="9">
        <v>7.0197368421052628</v>
      </c>
      <c r="C21" s="9">
        <v>7.25</v>
      </c>
      <c r="D21" s="9">
        <v>8.2000000000000011</v>
      </c>
      <c r="E21" s="9">
        <v>8.3700261753545853</v>
      </c>
      <c r="F21" s="9">
        <v>9.4</v>
      </c>
      <c r="G21" s="9">
        <v>9.973684210526315</v>
      </c>
      <c r="H21" s="9">
        <v>10.532447368421053</v>
      </c>
      <c r="I21" s="9">
        <v>10.799999999999999</v>
      </c>
      <c r="J21" s="9">
        <v>10.666666666666666</v>
      </c>
      <c r="K21" s="9" t="s">
        <v>32</v>
      </c>
    </row>
    <row r="22" spans="1:11" x14ac:dyDescent="0.55000000000000004">
      <c r="A22" s="3" t="s">
        <v>38</v>
      </c>
      <c r="B22" s="9">
        <v>6.8463157894736835</v>
      </c>
      <c r="C22" s="9">
        <v>7.2</v>
      </c>
      <c r="D22" s="9">
        <v>8</v>
      </c>
      <c r="E22" s="9">
        <v>8.25</v>
      </c>
      <c r="F22" s="9">
        <v>9.25</v>
      </c>
      <c r="G22" s="9">
        <v>9.7801608579088484</v>
      </c>
      <c r="H22" s="9">
        <v>10</v>
      </c>
      <c r="I22" s="9">
        <v>11.102631578947367</v>
      </c>
      <c r="J22" s="9">
        <v>10.469206006989708</v>
      </c>
      <c r="K22" s="9" t="s">
        <v>32</v>
      </c>
    </row>
    <row r="23" spans="1:11" x14ac:dyDescent="0.55000000000000004">
      <c r="A23" s="2" t="s">
        <v>43</v>
      </c>
      <c r="B23" s="9">
        <v>7.4210526315789478</v>
      </c>
      <c r="C23" s="9">
        <v>7.2</v>
      </c>
      <c r="D23" s="9">
        <v>8.4016979042775706</v>
      </c>
      <c r="E23" s="9">
        <v>8.9536507936507945</v>
      </c>
      <c r="F23" s="9">
        <v>9</v>
      </c>
      <c r="G23" s="9">
        <v>10</v>
      </c>
      <c r="H23" s="9">
        <v>10.8</v>
      </c>
      <c r="I23" s="9">
        <v>11.066013157894737</v>
      </c>
      <c r="J23" s="9">
        <v>11.583333333333334</v>
      </c>
      <c r="K23" s="9" t="s">
        <v>32</v>
      </c>
    </row>
    <row r="24" spans="1:11" x14ac:dyDescent="0.55000000000000004">
      <c r="A24" s="3" t="s">
        <v>37</v>
      </c>
      <c r="B24" s="9">
        <v>7.8069562247395687</v>
      </c>
      <c r="C24" s="9">
        <v>7.4</v>
      </c>
      <c r="D24" s="9">
        <v>8.7368421052631575</v>
      </c>
      <c r="E24" s="9">
        <v>8.7142857142857135</v>
      </c>
      <c r="F24" s="9">
        <v>8.8000000000000007</v>
      </c>
      <c r="G24" s="9">
        <v>9.75</v>
      </c>
      <c r="H24" s="9">
        <v>11</v>
      </c>
      <c r="I24" s="9">
        <v>11.593716716924696</v>
      </c>
      <c r="J24" s="9">
        <v>12</v>
      </c>
      <c r="K24" s="9" t="s">
        <v>32</v>
      </c>
    </row>
    <row r="25" spans="1:11" x14ac:dyDescent="0.55000000000000004">
      <c r="A25" s="3" t="s">
        <v>38</v>
      </c>
      <c r="B25" s="9">
        <v>7</v>
      </c>
      <c r="C25" s="9">
        <v>6.8875000000000002</v>
      </c>
      <c r="D25" s="9">
        <v>8.1111249999999995</v>
      </c>
      <c r="E25" s="9">
        <v>9.1315789473684212</v>
      </c>
      <c r="F25" s="9">
        <v>9.4095860566448799</v>
      </c>
      <c r="G25" s="9">
        <v>10.050000000000001</v>
      </c>
      <c r="H25" s="9">
        <v>10.615384615384615</v>
      </c>
      <c r="I25" s="9">
        <v>10.409090909090908</v>
      </c>
      <c r="J25" s="9">
        <v>11</v>
      </c>
      <c r="K25" s="9" t="s">
        <v>32</v>
      </c>
    </row>
    <row r="26" spans="1:11" x14ac:dyDescent="0.55000000000000004">
      <c r="A26" s="2" t="s">
        <v>33</v>
      </c>
      <c r="B26" s="9">
        <v>5.7936105476673427</v>
      </c>
      <c r="C26" s="9">
        <v>5.8142857142857149</v>
      </c>
      <c r="D26" s="9">
        <v>6.333333333333333</v>
      </c>
      <c r="E26" s="9">
        <v>6.6266908212560391</v>
      </c>
      <c r="F26" s="9">
        <v>7.2</v>
      </c>
      <c r="G26" s="9">
        <v>7.5258032696590176</v>
      </c>
      <c r="H26" s="9">
        <v>7.7894736842105265</v>
      </c>
      <c r="I26" s="9">
        <v>8</v>
      </c>
      <c r="J26" s="9">
        <v>7.2</v>
      </c>
      <c r="K26" s="9" t="s">
        <v>32</v>
      </c>
    </row>
  </sheetData>
  <hyperlinks>
    <hyperlink ref="A2" location="'Cover page'!A1" display="'Cover page'!A1" xr:uid="{3A9F5EBD-9789-4C77-9DB9-D81E11B8650C}"/>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799-A559-46EF-A6BF-6FEB5AE3D879}">
  <dimension ref="A1:K19"/>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2.68359375" bestFit="1" customWidth="1"/>
    <col min="13" max="14" width="7.68359375" bestFit="1" customWidth="1"/>
    <col min="15" max="15" width="8.83984375" bestFit="1" customWidth="1"/>
    <col min="16" max="16" width="3.578125" bestFit="1" customWidth="1"/>
    <col min="17" max="17" width="11.26171875" bestFit="1" customWidth="1"/>
  </cols>
  <sheetData>
    <row r="1" spans="1:11" ht="17.100000000000001" thickBot="1" x14ac:dyDescent="0.7">
      <c r="A1" s="4" t="str">
        <f>'Cover page'!$A$54</f>
        <v>Table 9.1. Claims (count) by Location (Jurisdiction),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23</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44</v>
      </c>
      <c r="B8" s="8">
        <v>34867</v>
      </c>
      <c r="C8" s="8">
        <v>34456</v>
      </c>
      <c r="D8" s="8">
        <v>33324</v>
      </c>
      <c r="E8" s="8">
        <v>34804</v>
      </c>
      <c r="F8" s="8">
        <v>36493</v>
      </c>
      <c r="G8" s="8">
        <v>39598</v>
      </c>
      <c r="H8" s="8">
        <v>44014</v>
      </c>
      <c r="I8" s="8">
        <v>47933</v>
      </c>
      <c r="J8" s="8">
        <v>52137</v>
      </c>
      <c r="K8" s="8">
        <v>56404</v>
      </c>
    </row>
    <row r="9" spans="1:11" x14ac:dyDescent="0.55000000000000004">
      <c r="A9" s="2" t="s">
        <v>45</v>
      </c>
      <c r="B9" s="8">
        <v>19361</v>
      </c>
      <c r="C9" s="8">
        <v>19457</v>
      </c>
      <c r="D9" s="8">
        <v>17521</v>
      </c>
      <c r="E9" s="8">
        <v>17788</v>
      </c>
      <c r="F9" s="8">
        <v>18442</v>
      </c>
      <c r="G9" s="8">
        <v>19348</v>
      </c>
      <c r="H9" s="8">
        <v>19603</v>
      </c>
      <c r="I9" s="8">
        <v>20393</v>
      </c>
      <c r="J9" s="8">
        <v>20622</v>
      </c>
      <c r="K9" s="8">
        <v>22130</v>
      </c>
    </row>
    <row r="10" spans="1:11" x14ac:dyDescent="0.55000000000000004">
      <c r="A10" s="2" t="s">
        <v>46</v>
      </c>
      <c r="B10" s="8">
        <v>25776</v>
      </c>
      <c r="C10" s="8">
        <v>25444</v>
      </c>
      <c r="D10" s="8">
        <v>25451</v>
      </c>
      <c r="E10" s="8">
        <v>26148</v>
      </c>
      <c r="F10" s="8">
        <v>27070</v>
      </c>
      <c r="G10" s="8">
        <v>28920</v>
      </c>
      <c r="H10" s="8">
        <v>29129</v>
      </c>
      <c r="I10" s="8">
        <v>32715</v>
      </c>
      <c r="J10" s="8">
        <v>31536</v>
      </c>
      <c r="K10" s="8">
        <v>33832</v>
      </c>
    </row>
    <row r="11" spans="1:11" x14ac:dyDescent="0.55000000000000004">
      <c r="A11" s="2" t="s">
        <v>47</v>
      </c>
      <c r="B11" s="8">
        <v>8056</v>
      </c>
      <c r="C11" s="8">
        <v>7131</v>
      </c>
      <c r="D11" s="8">
        <v>6564</v>
      </c>
      <c r="E11" s="8">
        <v>6463</v>
      </c>
      <c r="F11" s="8">
        <v>6483</v>
      </c>
      <c r="G11" s="8">
        <v>7009</v>
      </c>
      <c r="H11" s="8">
        <v>6963</v>
      </c>
      <c r="I11" s="8">
        <v>7312</v>
      </c>
      <c r="J11" s="8">
        <v>6713</v>
      </c>
      <c r="K11" s="8">
        <v>6042</v>
      </c>
    </row>
    <row r="12" spans="1:11" x14ac:dyDescent="0.55000000000000004">
      <c r="A12" s="2" t="s">
        <v>48</v>
      </c>
      <c r="B12" s="8">
        <v>12695</v>
      </c>
      <c r="C12" s="8">
        <v>12181</v>
      </c>
      <c r="D12" s="8">
        <v>12260</v>
      </c>
      <c r="E12" s="8">
        <v>11488</v>
      </c>
      <c r="F12" s="8">
        <v>11689</v>
      </c>
      <c r="G12" s="8">
        <v>11759</v>
      </c>
      <c r="H12" s="8">
        <v>11532</v>
      </c>
      <c r="I12" s="8">
        <v>12823</v>
      </c>
      <c r="J12" s="8">
        <v>12400</v>
      </c>
      <c r="K12" s="8">
        <v>12550</v>
      </c>
    </row>
    <row r="13" spans="1:11" x14ac:dyDescent="0.55000000000000004">
      <c r="A13" s="2" t="s">
        <v>49</v>
      </c>
      <c r="B13" s="8">
        <v>2788</v>
      </c>
      <c r="C13" s="8">
        <v>2620</v>
      </c>
      <c r="D13" s="8">
        <v>2653</v>
      </c>
      <c r="E13" s="8">
        <v>2758</v>
      </c>
      <c r="F13" s="8">
        <v>2716</v>
      </c>
      <c r="G13" s="8">
        <v>3288</v>
      </c>
      <c r="H13" s="8">
        <v>3235</v>
      </c>
      <c r="I13" s="8">
        <v>3434</v>
      </c>
      <c r="J13" s="8">
        <v>3531</v>
      </c>
      <c r="K13" s="8">
        <v>3669</v>
      </c>
    </row>
    <row r="14" spans="1:11" x14ac:dyDescent="0.55000000000000004">
      <c r="A14" s="2" t="s">
        <v>50</v>
      </c>
      <c r="B14" s="8">
        <v>1376</v>
      </c>
      <c r="C14" s="8">
        <v>1312</v>
      </c>
      <c r="D14" s="8">
        <v>1228</v>
      </c>
      <c r="E14" s="8">
        <v>1361</v>
      </c>
      <c r="F14" s="8">
        <v>1299</v>
      </c>
      <c r="G14" s="8">
        <v>1266</v>
      </c>
      <c r="H14" s="8">
        <v>1173</v>
      </c>
      <c r="I14" s="8">
        <v>1142</v>
      </c>
      <c r="J14" s="8">
        <v>984</v>
      </c>
      <c r="K14" s="8">
        <v>739</v>
      </c>
    </row>
    <row r="15" spans="1:11" x14ac:dyDescent="0.55000000000000004">
      <c r="A15" s="2" t="s">
        <v>51</v>
      </c>
      <c r="B15" s="8">
        <v>1188</v>
      </c>
      <c r="C15" s="8">
        <v>1341</v>
      </c>
      <c r="D15" s="8">
        <v>1390</v>
      </c>
      <c r="E15" s="8">
        <v>1428</v>
      </c>
      <c r="F15" s="8">
        <v>1515</v>
      </c>
      <c r="G15" s="8">
        <v>1463</v>
      </c>
      <c r="H15" s="8">
        <v>1429</v>
      </c>
      <c r="I15" s="8">
        <v>1418</v>
      </c>
      <c r="J15" s="8">
        <v>1207</v>
      </c>
      <c r="K15" s="8">
        <v>1296</v>
      </c>
    </row>
    <row r="16" spans="1:11" x14ac:dyDescent="0.55000000000000004">
      <c r="A16" s="2" t="s">
        <v>52</v>
      </c>
      <c r="B16" s="8">
        <v>324</v>
      </c>
      <c r="C16" s="8">
        <v>291</v>
      </c>
      <c r="D16" s="8">
        <v>285</v>
      </c>
      <c r="E16" s="8">
        <v>340</v>
      </c>
      <c r="F16" s="8">
        <v>275</v>
      </c>
      <c r="G16" s="8">
        <v>267</v>
      </c>
      <c r="H16" s="8">
        <v>302</v>
      </c>
      <c r="I16" s="8">
        <v>412</v>
      </c>
      <c r="J16" s="8">
        <v>317</v>
      </c>
      <c r="K16" s="8">
        <v>317</v>
      </c>
    </row>
    <row r="17" spans="1:11" x14ac:dyDescent="0.55000000000000004">
      <c r="A17" s="2" t="s">
        <v>53</v>
      </c>
      <c r="B17" s="8">
        <v>2502</v>
      </c>
      <c r="C17" s="8">
        <v>2132</v>
      </c>
      <c r="D17" s="8">
        <v>1760</v>
      </c>
      <c r="E17" s="8">
        <v>1730</v>
      </c>
      <c r="F17" s="8">
        <v>1812</v>
      </c>
      <c r="G17" s="8">
        <v>1908</v>
      </c>
      <c r="H17" s="8">
        <v>1991</v>
      </c>
      <c r="I17" s="8">
        <v>2166</v>
      </c>
      <c r="J17" s="8">
        <v>2074</v>
      </c>
      <c r="K17" s="8">
        <v>1970</v>
      </c>
    </row>
    <row r="18" spans="1:11" x14ac:dyDescent="0.55000000000000004">
      <c r="A18" s="2" t="s">
        <v>54</v>
      </c>
      <c r="B18" s="8">
        <v>143</v>
      </c>
      <c r="C18" s="8">
        <v>130</v>
      </c>
      <c r="D18" s="8">
        <v>73</v>
      </c>
      <c r="E18" s="8">
        <v>70</v>
      </c>
      <c r="F18" s="8">
        <v>94</v>
      </c>
      <c r="G18" s="8">
        <v>72</v>
      </c>
      <c r="H18" s="8">
        <v>90</v>
      </c>
      <c r="I18" s="8">
        <v>76</v>
      </c>
      <c r="J18" s="8">
        <v>92</v>
      </c>
      <c r="K18" s="8">
        <v>53</v>
      </c>
    </row>
    <row r="19" spans="1:11" x14ac:dyDescent="0.55000000000000004">
      <c r="A19" s="2" t="s">
        <v>33</v>
      </c>
      <c r="B19" s="8">
        <v>109076</v>
      </c>
      <c r="C19" s="8">
        <v>106495</v>
      </c>
      <c r="D19" s="8">
        <v>102509</v>
      </c>
      <c r="E19" s="8">
        <v>104378</v>
      </c>
      <c r="F19" s="8">
        <v>107888</v>
      </c>
      <c r="G19" s="8">
        <v>114898</v>
      </c>
      <c r="H19" s="8">
        <v>119461</v>
      </c>
      <c r="I19" s="8">
        <v>129824</v>
      </c>
      <c r="J19" s="8">
        <v>131613</v>
      </c>
      <c r="K19" s="8">
        <v>139002</v>
      </c>
    </row>
  </sheetData>
  <hyperlinks>
    <hyperlink ref="A2" location="'Cover page'!A1" display="'Cover page'!A1" xr:uid="{DF5B9D64-D3F8-4627-88E2-E223867DD4FA}"/>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E3E2-CB2C-4922-9F1D-ABDFAE371129}">
  <dimension ref="A1:K19"/>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3.83984375" bestFit="1" customWidth="1"/>
    <col min="13" max="13" width="15.83984375" bestFit="1" customWidth="1"/>
    <col min="14" max="14" width="13.83984375" bestFit="1" customWidth="1"/>
    <col min="15" max="15" width="15.83984375" bestFit="1" customWidth="1"/>
    <col min="16" max="16" width="13.83984375" bestFit="1" customWidth="1"/>
    <col min="17" max="17" width="15.83984375" bestFit="1" customWidth="1"/>
    <col min="18" max="18" width="13.83984375" bestFit="1" customWidth="1"/>
    <col min="19" max="19" width="15.83984375" bestFit="1" customWidth="1"/>
    <col min="20" max="20" width="13.83984375" bestFit="1" customWidth="1"/>
    <col min="21" max="21" width="15.83984375" bestFit="1" customWidth="1"/>
  </cols>
  <sheetData>
    <row r="1" spans="1:11" ht="17.100000000000001" thickBot="1" x14ac:dyDescent="0.7">
      <c r="A1" s="4" t="str">
        <f>'Cover page'!$A$55</f>
        <v>Table 9.2. Claims (frequency rate) by Location (Jurisdiction),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34</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44</v>
      </c>
      <c r="B8" s="9">
        <v>6.3866760057588143</v>
      </c>
      <c r="C8" s="9">
        <v>6.2108842966141857</v>
      </c>
      <c r="D8" s="9">
        <v>5.7722421321891622</v>
      </c>
      <c r="E8" s="9">
        <v>5.9844256994842615</v>
      </c>
      <c r="F8" s="9">
        <v>6.0508637206488718</v>
      </c>
      <c r="G8" s="9">
        <v>6.425722571860411</v>
      </c>
      <c r="H8" s="9">
        <v>7.3984809351946259</v>
      </c>
      <c r="I8" s="9">
        <v>8.0221374890390322</v>
      </c>
      <c r="J8" s="9">
        <v>9.172129047683848</v>
      </c>
      <c r="K8" s="9">
        <v>9.0453451806609309</v>
      </c>
    </row>
    <row r="9" spans="1:11" x14ac:dyDescent="0.55000000000000004">
      <c r="A9" s="2" t="s">
        <v>45</v>
      </c>
      <c r="B9" s="9">
        <v>4.6354766587801652</v>
      </c>
      <c r="C9" s="9">
        <v>4.5439300612328104</v>
      </c>
      <c r="D9" s="9">
        <v>3.9865082701548324</v>
      </c>
      <c r="E9" s="9">
        <v>3.852182804010829</v>
      </c>
      <c r="F9" s="9">
        <v>3.8618302316027617</v>
      </c>
      <c r="G9" s="9">
        <v>3.8869389445963392</v>
      </c>
      <c r="H9" s="9">
        <v>3.9219923473546827</v>
      </c>
      <c r="I9" s="9">
        <v>4.1285348674253335</v>
      </c>
      <c r="J9" s="9">
        <v>4.1765638446496691</v>
      </c>
      <c r="K9" s="9">
        <v>4.1836209167783709</v>
      </c>
    </row>
    <row r="10" spans="1:11" x14ac:dyDescent="0.55000000000000004">
      <c r="A10" s="2" t="s">
        <v>46</v>
      </c>
      <c r="B10" s="9">
        <v>7.0789709282753925</v>
      </c>
      <c r="C10" s="9">
        <v>6.9582655706982877</v>
      </c>
      <c r="D10" s="9">
        <v>6.9705425953549742</v>
      </c>
      <c r="E10" s="9">
        <v>7.2077567383214989</v>
      </c>
      <c r="F10" s="9">
        <v>7.107845763048112</v>
      </c>
      <c r="G10" s="9">
        <v>7.5931210569283119</v>
      </c>
      <c r="H10" s="9">
        <v>7.7241150620037446</v>
      </c>
      <c r="I10" s="9">
        <v>8.3333913068483074</v>
      </c>
      <c r="J10" s="9">
        <v>8.0356110465555926</v>
      </c>
      <c r="K10" s="9">
        <v>8.1219473946561784</v>
      </c>
    </row>
    <row r="11" spans="1:11" x14ac:dyDescent="0.55000000000000004">
      <c r="A11" s="2" t="s">
        <v>47</v>
      </c>
      <c r="B11" s="9">
        <v>6.949533880316598</v>
      </c>
      <c r="C11" s="9">
        <v>6.0347717122271263</v>
      </c>
      <c r="D11" s="9">
        <v>5.6651525559140685</v>
      </c>
      <c r="E11" s="9">
        <v>5.4339521720647879</v>
      </c>
      <c r="F11" s="9">
        <v>5.2928284966769352</v>
      </c>
      <c r="G11" s="9">
        <v>5.5795343327145757</v>
      </c>
      <c r="H11" s="9">
        <v>5.7608836471487326</v>
      </c>
      <c r="I11" s="9">
        <v>5.7771144283354392</v>
      </c>
      <c r="J11" s="9">
        <v>5.3597955874139185</v>
      </c>
      <c r="K11" s="9">
        <v>4.6867281084278325</v>
      </c>
    </row>
    <row r="12" spans="1:11" x14ac:dyDescent="0.55000000000000004">
      <c r="A12" s="2" t="s">
        <v>48</v>
      </c>
      <c r="B12" s="9">
        <v>5.888623760855201</v>
      </c>
      <c r="C12" s="9">
        <v>5.6993322830767017</v>
      </c>
      <c r="D12" s="9">
        <v>5.9649320451711709</v>
      </c>
      <c r="E12" s="9">
        <v>5.7155171677335961</v>
      </c>
      <c r="F12" s="9">
        <v>5.6438674207886281</v>
      </c>
      <c r="G12" s="9">
        <v>5.5233198963270098</v>
      </c>
      <c r="H12" s="9">
        <v>5.4954253575708645</v>
      </c>
      <c r="I12" s="9">
        <v>6.016342489843395</v>
      </c>
      <c r="J12" s="9">
        <v>5.7707799125669084</v>
      </c>
      <c r="K12" s="9">
        <v>5.5553376713383908</v>
      </c>
    </row>
    <row r="13" spans="1:11" x14ac:dyDescent="0.55000000000000004">
      <c r="A13" s="2" t="s">
        <v>49</v>
      </c>
      <c r="B13" s="9">
        <v>8.6977422788885388</v>
      </c>
      <c r="C13" s="9">
        <v>7.7982368720893307</v>
      </c>
      <c r="D13" s="9">
        <v>7.9409677647294625</v>
      </c>
      <c r="E13" s="9">
        <v>8.2283752764986762</v>
      </c>
      <c r="F13" s="9">
        <v>7.8688319776364271</v>
      </c>
      <c r="G13" s="9">
        <v>9.5942088286783349</v>
      </c>
      <c r="H13" s="9">
        <v>9.1497607337012958</v>
      </c>
      <c r="I13" s="9">
        <v>9.2568416433148517</v>
      </c>
      <c r="J13" s="9">
        <v>9.5433608501840759</v>
      </c>
      <c r="K13" s="9">
        <v>9.5636734908993351</v>
      </c>
    </row>
    <row r="14" spans="1:11" x14ac:dyDescent="0.55000000000000004">
      <c r="A14" s="2" t="s">
        <v>50</v>
      </c>
      <c r="B14" s="9">
        <v>5.833718373232152</v>
      </c>
      <c r="C14" s="9">
        <v>5.2932767251738051</v>
      </c>
      <c r="D14" s="9">
        <v>4.868226018889958</v>
      </c>
      <c r="E14" s="9">
        <v>5.455951166876333</v>
      </c>
      <c r="F14" s="9">
        <v>5.1554217877999751</v>
      </c>
      <c r="G14" s="9">
        <v>5.325174940531193</v>
      </c>
      <c r="H14" s="9">
        <v>5.2197267931537503</v>
      </c>
      <c r="I14" s="9">
        <v>5.195234699912076</v>
      </c>
      <c r="J14" s="9">
        <v>4.6765976241759697</v>
      </c>
      <c r="K14" s="9">
        <v>3.2554739582363506</v>
      </c>
    </row>
    <row r="15" spans="1:11" x14ac:dyDescent="0.55000000000000004">
      <c r="A15" s="2" t="s">
        <v>51</v>
      </c>
      <c r="B15" s="9">
        <v>5.819241029516018</v>
      </c>
      <c r="C15" s="9">
        <v>6.4386104231516388</v>
      </c>
      <c r="D15" s="9">
        <v>6.5127907451402782</v>
      </c>
      <c r="E15" s="9">
        <v>6.2618538406663458</v>
      </c>
      <c r="F15" s="9">
        <v>6.4826303185343814</v>
      </c>
      <c r="G15" s="9">
        <v>6.6542856623734021</v>
      </c>
      <c r="H15" s="9">
        <v>5.9289534170162534</v>
      </c>
      <c r="I15" s="9">
        <v>5.5738946650846515</v>
      </c>
      <c r="J15" s="9">
        <v>5.4801809593318538</v>
      </c>
      <c r="K15" s="9">
        <v>5.2379685994756429</v>
      </c>
    </row>
    <row r="16" spans="1:11" x14ac:dyDescent="0.55000000000000004">
      <c r="A16" s="2" t="s">
        <v>52</v>
      </c>
      <c r="B16" s="9">
        <v>9.0938950051780267</v>
      </c>
      <c r="C16" s="9">
        <v>7.8469087252335603</v>
      </c>
      <c r="D16" s="9">
        <v>7.5958518062358769</v>
      </c>
      <c r="E16" s="9">
        <v>8.7327119214635278</v>
      </c>
      <c r="F16" s="9">
        <v>6.8993468911539022</v>
      </c>
      <c r="G16" s="9">
        <v>6.5093305927844129</v>
      </c>
      <c r="H16" s="9">
        <v>6.9866378988310807</v>
      </c>
      <c r="I16" s="9">
        <v>8.6477955584881414</v>
      </c>
      <c r="J16" s="9">
        <v>5.9897952284449483</v>
      </c>
      <c r="K16" s="9">
        <v>6.2308221908399801</v>
      </c>
    </row>
    <row r="17" spans="1:11" x14ac:dyDescent="0.55000000000000004">
      <c r="A17" s="2" t="s">
        <v>53</v>
      </c>
      <c r="B17" s="9">
        <v>3.7071336096435821</v>
      </c>
      <c r="C17" s="9">
        <v>3.1417998558461764</v>
      </c>
      <c r="D17" s="9">
        <v>2.5497401330098994</v>
      </c>
      <c r="E17" s="9">
        <v>2.4311901448340691</v>
      </c>
      <c r="F17" s="9">
        <v>2.5243707374968456</v>
      </c>
      <c r="G17" s="9">
        <v>2.623261835718949</v>
      </c>
      <c r="H17" s="9">
        <v>2.6756783039153285</v>
      </c>
      <c r="I17" s="9">
        <v>2.7776987462369256</v>
      </c>
      <c r="J17" s="9">
        <v>2.3500376064863207</v>
      </c>
      <c r="K17" s="9">
        <v>2.0658529978038094</v>
      </c>
    </row>
    <row r="18" spans="1:11" x14ac:dyDescent="0.55000000000000004">
      <c r="A18" s="2" t="s">
        <v>54</v>
      </c>
      <c r="B18" s="9" t="s">
        <v>32</v>
      </c>
      <c r="C18" s="9" t="s">
        <v>32</v>
      </c>
      <c r="D18" s="9" t="s">
        <v>32</v>
      </c>
      <c r="E18" s="9" t="s">
        <v>32</v>
      </c>
      <c r="F18" s="9" t="s">
        <v>32</v>
      </c>
      <c r="G18" s="9" t="s">
        <v>32</v>
      </c>
      <c r="H18" s="9" t="s">
        <v>32</v>
      </c>
      <c r="I18" s="9" t="s">
        <v>32</v>
      </c>
      <c r="J18" s="9" t="s">
        <v>32</v>
      </c>
      <c r="K18" s="9" t="s">
        <v>32</v>
      </c>
    </row>
    <row r="19" spans="1:11" x14ac:dyDescent="0.55000000000000004">
      <c r="A19" s="2" t="s">
        <v>33</v>
      </c>
      <c r="B19" s="9">
        <v>6.038503615350046</v>
      </c>
      <c r="C19" s="9">
        <v>5.8152611985631246</v>
      </c>
      <c r="D19" s="9">
        <v>5.5228157535449585</v>
      </c>
      <c r="E19" s="9">
        <v>5.545029643967756</v>
      </c>
      <c r="F19" s="9">
        <v>5.5328837466061396</v>
      </c>
      <c r="G19" s="9">
        <v>5.7729977773243792</v>
      </c>
      <c r="H19" s="9">
        <v>6.0849387266733475</v>
      </c>
      <c r="I19" s="9">
        <v>6.5205281460152618</v>
      </c>
      <c r="J19" s="9">
        <v>6.6863910789139727</v>
      </c>
      <c r="K19" s="9">
        <v>6.5872489561116758</v>
      </c>
    </row>
  </sheetData>
  <hyperlinks>
    <hyperlink ref="A2" location="'Cover page'!A1" display="'Cover page'!A1" xr:uid="{637838C4-C6AE-4A97-9FA0-0F6C1DEBE8E1}"/>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1F39-6B90-42F1-8129-13CAFDA78B03}">
  <dimension ref="A1:K19"/>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3.83984375" bestFit="1" customWidth="1"/>
    <col min="13" max="13" width="14.41796875" bestFit="1" customWidth="1"/>
    <col min="14" max="14" width="13.83984375" bestFit="1" customWidth="1"/>
    <col min="15" max="15" width="14.41796875" bestFit="1" customWidth="1"/>
    <col min="16" max="16" width="13.83984375" bestFit="1" customWidth="1"/>
    <col min="17" max="17" width="14.41796875" bestFit="1" customWidth="1"/>
    <col min="18" max="18" width="13.83984375" bestFit="1" customWidth="1"/>
    <col min="19" max="19" width="14.41796875" bestFit="1" customWidth="1"/>
    <col min="20" max="20" width="13.83984375" bestFit="1" customWidth="1"/>
    <col min="21" max="21" width="14.41796875" bestFit="1" customWidth="1"/>
  </cols>
  <sheetData>
    <row r="1" spans="1:11" ht="17.100000000000001" thickBot="1" x14ac:dyDescent="0.7">
      <c r="A1" s="4" t="str">
        <f>'Cover page'!$A$56</f>
        <v>Table 9.3. Claims (incidence rate) by Location (Jurisdiction),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35</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44</v>
      </c>
      <c r="B8" s="9">
        <v>10.702942893640245</v>
      </c>
      <c r="C8" s="9">
        <v>10.397396280190804</v>
      </c>
      <c r="D8" s="9">
        <v>9.6746158762370271</v>
      </c>
      <c r="E8" s="9">
        <v>10.001923808316331</v>
      </c>
      <c r="F8" s="9">
        <v>10.100478903846192</v>
      </c>
      <c r="G8" s="9">
        <v>10.575810168230072</v>
      </c>
      <c r="H8" s="9">
        <v>12.12141379587619</v>
      </c>
      <c r="I8" s="9">
        <v>13.073009628805076</v>
      </c>
      <c r="J8" s="9">
        <v>14.827100826746122</v>
      </c>
      <c r="K8" s="9">
        <v>14.857793306599218</v>
      </c>
    </row>
    <row r="9" spans="1:11" x14ac:dyDescent="0.55000000000000004">
      <c r="A9" s="2" t="s">
        <v>45</v>
      </c>
      <c r="B9" s="9">
        <v>7.4656165249265269</v>
      </c>
      <c r="C9" s="9">
        <v>7.1821442205290635</v>
      </c>
      <c r="D9" s="9">
        <v>6.3380229831381794</v>
      </c>
      <c r="E9" s="9">
        <v>6.1847531160654921</v>
      </c>
      <c r="F9" s="9">
        <v>6.2118211424421208</v>
      </c>
      <c r="G9" s="9">
        <v>6.2241867742200281</v>
      </c>
      <c r="H9" s="9">
        <v>6.2203054190210754</v>
      </c>
      <c r="I9" s="9">
        <v>6.5291151603674225</v>
      </c>
      <c r="J9" s="9">
        <v>6.5144639185981106</v>
      </c>
      <c r="K9" s="9">
        <v>6.6162430513705504</v>
      </c>
    </row>
    <row r="10" spans="1:11" x14ac:dyDescent="0.55000000000000004">
      <c r="A10" s="2" t="s">
        <v>46</v>
      </c>
      <c r="B10" s="9">
        <v>12.170009422003938</v>
      </c>
      <c r="C10" s="9">
        <v>11.860791044741894</v>
      </c>
      <c r="D10" s="9">
        <v>11.755257750162478</v>
      </c>
      <c r="E10" s="9">
        <v>11.993138581278959</v>
      </c>
      <c r="F10" s="9">
        <v>11.873159851623484</v>
      </c>
      <c r="G10" s="9">
        <v>12.571950806178206</v>
      </c>
      <c r="H10" s="9">
        <v>12.559526451144873</v>
      </c>
      <c r="I10" s="9">
        <v>13.573070038292002</v>
      </c>
      <c r="J10" s="9">
        <v>12.899138070584197</v>
      </c>
      <c r="K10" s="9">
        <v>13.187269226897536</v>
      </c>
    </row>
    <row r="11" spans="1:11" x14ac:dyDescent="0.55000000000000004">
      <c r="A11" s="2" t="s">
        <v>47</v>
      </c>
      <c r="B11" s="9">
        <v>11.160836717492057</v>
      </c>
      <c r="C11" s="9">
        <v>9.7761312036985153</v>
      </c>
      <c r="D11" s="9">
        <v>8.9701676489968136</v>
      </c>
      <c r="E11" s="9">
        <v>8.6018596437496839</v>
      </c>
      <c r="F11" s="9">
        <v>8.4365961371049245</v>
      </c>
      <c r="G11" s="9">
        <v>8.8909851720281914</v>
      </c>
      <c r="H11" s="9">
        <v>9.0297258342784819</v>
      </c>
      <c r="I11" s="9">
        <v>9.1957316460077489</v>
      </c>
      <c r="J11" s="9">
        <v>8.4244980162388554</v>
      </c>
      <c r="K11" s="9">
        <v>7.3448649614513064</v>
      </c>
    </row>
    <row r="12" spans="1:11" x14ac:dyDescent="0.55000000000000004">
      <c r="A12" s="2" t="s">
        <v>48</v>
      </c>
      <c r="B12" s="9">
        <v>10.288979825533334</v>
      </c>
      <c r="C12" s="9">
        <v>9.8402802526602198</v>
      </c>
      <c r="D12" s="9">
        <v>10.028418835062007</v>
      </c>
      <c r="E12" s="9">
        <v>9.5192383071855513</v>
      </c>
      <c r="F12" s="9">
        <v>9.5058266618249814</v>
      </c>
      <c r="G12" s="9">
        <v>9.3010933151191519</v>
      </c>
      <c r="H12" s="9">
        <v>9.0908666577246748</v>
      </c>
      <c r="I12" s="9">
        <v>9.8329960582866782</v>
      </c>
      <c r="J12" s="9">
        <v>9.3586150843596823</v>
      </c>
      <c r="K12" s="9">
        <v>9.2112014109857974</v>
      </c>
    </row>
    <row r="13" spans="1:11" x14ac:dyDescent="0.55000000000000004">
      <c r="A13" s="2" t="s">
        <v>49</v>
      </c>
      <c r="B13" s="9">
        <v>13.502125363139777</v>
      </c>
      <c r="C13" s="9">
        <v>11.960378170228948</v>
      </c>
      <c r="D13" s="9">
        <v>12.093595047556663</v>
      </c>
      <c r="E13" s="9">
        <v>12.578809819778824</v>
      </c>
      <c r="F13" s="9">
        <v>11.957210736720256</v>
      </c>
      <c r="G13" s="9">
        <v>14.510045247939468</v>
      </c>
      <c r="H13" s="9">
        <v>13.478702076260936</v>
      </c>
      <c r="I13" s="9">
        <v>13.9769673209932</v>
      </c>
      <c r="J13" s="9">
        <v>14.356909804246669</v>
      </c>
      <c r="K13" s="9">
        <v>14.525224684005211</v>
      </c>
    </row>
    <row r="14" spans="1:11" x14ac:dyDescent="0.55000000000000004">
      <c r="A14" s="2" t="s">
        <v>50</v>
      </c>
      <c r="B14" s="9">
        <v>10.590015136353538</v>
      </c>
      <c r="C14" s="9">
        <v>9.7072581901927109</v>
      </c>
      <c r="D14" s="9">
        <v>9.010683556865235</v>
      </c>
      <c r="E14" s="9">
        <v>9.6496533894624559</v>
      </c>
      <c r="F14" s="9">
        <v>9.1756541915823586</v>
      </c>
      <c r="G14" s="9">
        <v>9.2851103695449027</v>
      </c>
      <c r="H14" s="9">
        <v>8.836838611092821</v>
      </c>
      <c r="I14" s="9">
        <v>8.7012075741691586</v>
      </c>
      <c r="J14" s="9">
        <v>7.7361293070543802</v>
      </c>
      <c r="K14" s="9">
        <v>5.4179659399573197</v>
      </c>
    </row>
    <row r="15" spans="1:11" x14ac:dyDescent="0.55000000000000004">
      <c r="A15" s="2" t="s">
        <v>51</v>
      </c>
      <c r="B15" s="9">
        <v>9.3225701781781023</v>
      </c>
      <c r="C15" s="9">
        <v>10.204472411175608</v>
      </c>
      <c r="D15" s="9">
        <v>10.374104412457546</v>
      </c>
      <c r="E15" s="9">
        <v>9.9411026985914326</v>
      </c>
      <c r="F15" s="9">
        <v>10.290574337078715</v>
      </c>
      <c r="G15" s="9">
        <v>10.311430318809332</v>
      </c>
      <c r="H15" s="9">
        <v>9.1916715623559728</v>
      </c>
      <c r="I15" s="9">
        <v>8.7952638939593992</v>
      </c>
      <c r="J15" s="9">
        <v>8.4205235312443616</v>
      </c>
      <c r="K15" s="9">
        <v>8.0307921684754486</v>
      </c>
    </row>
    <row r="16" spans="1:11" x14ac:dyDescent="0.55000000000000004">
      <c r="A16" s="2" t="s">
        <v>52</v>
      </c>
      <c r="B16" s="9">
        <v>14.107431370614323</v>
      </c>
      <c r="C16" s="9">
        <v>12.209632195098278</v>
      </c>
      <c r="D16" s="9">
        <v>11.61901234433561</v>
      </c>
      <c r="E16" s="9">
        <v>13.640732016250663</v>
      </c>
      <c r="F16" s="9">
        <v>10.983951505063727</v>
      </c>
      <c r="G16" s="9">
        <v>10.105416089541894</v>
      </c>
      <c r="H16" s="9">
        <v>10.649175038690096</v>
      </c>
      <c r="I16" s="9">
        <v>13.709937805258351</v>
      </c>
      <c r="J16" s="9">
        <v>9.7190336693142907</v>
      </c>
      <c r="K16" s="9">
        <v>9.4889234660003599</v>
      </c>
    </row>
    <row r="17" spans="1:11" x14ac:dyDescent="0.55000000000000004">
      <c r="A17" s="2" t="s">
        <v>53</v>
      </c>
      <c r="B17" s="9">
        <v>6.5353474805182818</v>
      </c>
      <c r="C17" s="9">
        <v>5.5650216238140899</v>
      </c>
      <c r="D17" s="9">
        <v>4.4656823479664949</v>
      </c>
      <c r="E17" s="9">
        <v>4.2492420233853565</v>
      </c>
      <c r="F17" s="9">
        <v>4.4713361445700777</v>
      </c>
      <c r="G17" s="9">
        <v>4.5803495206917049</v>
      </c>
      <c r="H17" s="9">
        <v>4.6839497959493945</v>
      </c>
      <c r="I17" s="9">
        <v>4.8594415558240787</v>
      </c>
      <c r="J17" s="9">
        <v>4.0735828621281227</v>
      </c>
      <c r="K17" s="9">
        <v>3.6002540405842276</v>
      </c>
    </row>
    <row r="18" spans="1:11" x14ac:dyDescent="0.55000000000000004">
      <c r="A18" s="2" t="s">
        <v>54</v>
      </c>
      <c r="B18" s="9" t="s">
        <v>32</v>
      </c>
      <c r="C18" s="9" t="s">
        <v>32</v>
      </c>
      <c r="D18" s="9" t="s">
        <v>32</v>
      </c>
      <c r="E18" s="9" t="s">
        <v>32</v>
      </c>
      <c r="F18" s="9" t="s">
        <v>32</v>
      </c>
      <c r="G18" s="9" t="s">
        <v>32</v>
      </c>
      <c r="H18" s="9" t="s">
        <v>32</v>
      </c>
      <c r="I18" s="9" t="s">
        <v>32</v>
      </c>
      <c r="J18" s="9" t="s">
        <v>32</v>
      </c>
      <c r="K18" s="9" t="s">
        <v>32</v>
      </c>
    </row>
    <row r="19" spans="1:11" x14ac:dyDescent="0.55000000000000004">
      <c r="A19" s="2" t="s">
        <v>33</v>
      </c>
      <c r="B19" s="9">
        <v>10.104901371967998</v>
      </c>
      <c r="C19" s="9">
        <v>9.6567183165289929</v>
      </c>
      <c r="D19" s="9">
        <v>9.1228172610862206</v>
      </c>
      <c r="E19" s="9">
        <v>9.1317317883959692</v>
      </c>
      <c r="F19" s="9">
        <v>9.1383192369578818</v>
      </c>
      <c r="G19" s="9">
        <v>9.4539154796305418</v>
      </c>
      <c r="H19" s="9">
        <v>9.8539887479135864</v>
      </c>
      <c r="I19" s="9">
        <v>10.543298288243111</v>
      </c>
      <c r="J19" s="9">
        <v>10.694355256126086</v>
      </c>
      <c r="K19" s="9">
        <v>10.673897125931132</v>
      </c>
    </row>
  </sheetData>
  <hyperlinks>
    <hyperlink ref="A2" location="'Cover page'!A1" display="'Cover page'!A1" xr:uid="{9A69EFFF-8551-4512-8F3F-B65E092A4964}"/>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ECDA-B81B-414D-A9E6-5BD1504E5706}">
  <dimension ref="A1:K19"/>
  <sheetViews>
    <sheetView zoomScale="85" zoomScaleNormal="85" workbookViewId="0">
      <selection activeCell="B2" sqref="B2"/>
    </sheetView>
  </sheetViews>
  <sheetFormatPr defaultRowHeight="14.4" x14ac:dyDescent="0.55000000000000004"/>
  <cols>
    <col min="1" max="1" width="31.3671875" bestFit="1" customWidth="1"/>
    <col min="2" max="2" width="7.83984375" bestFit="1" customWidth="1"/>
    <col min="3" max="10" width="7.26171875" bestFit="1" customWidth="1"/>
    <col min="11" max="11" width="8.3125" bestFit="1" customWidth="1"/>
    <col min="12" max="12" width="13.83984375" bestFit="1" customWidth="1"/>
    <col min="13" max="13" width="31.68359375" bestFit="1" customWidth="1"/>
    <col min="14" max="14" width="13.83984375" bestFit="1" customWidth="1"/>
    <col min="15" max="15" width="31.68359375" bestFit="1" customWidth="1"/>
    <col min="16" max="16" width="13.83984375" bestFit="1" customWidth="1"/>
    <col min="17" max="17" width="31.68359375" bestFit="1" customWidth="1"/>
    <col min="18" max="18" width="13.83984375" bestFit="1" customWidth="1"/>
    <col min="19" max="19" width="31.68359375" bestFit="1" customWidth="1"/>
    <col min="20" max="20" width="13.83984375" bestFit="1" customWidth="1"/>
    <col min="21" max="21" width="31.68359375" bestFit="1" customWidth="1"/>
  </cols>
  <sheetData>
    <row r="1" spans="1:11" ht="17.100000000000001" thickBot="1" x14ac:dyDescent="0.7">
      <c r="A1" s="4" t="str">
        <f>'Cover page'!$A$57</f>
        <v>Table 9.4. Claims (median compensation $) by Location (Jurisdiction),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406</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44</v>
      </c>
      <c r="B8" s="10">
        <v>8814</v>
      </c>
      <c r="C8" s="10">
        <v>10259</v>
      </c>
      <c r="D8" s="10">
        <v>12132</v>
      </c>
      <c r="E8" s="10">
        <v>13847.5</v>
      </c>
      <c r="F8" s="10">
        <v>14835</v>
      </c>
      <c r="G8" s="10">
        <v>14520</v>
      </c>
      <c r="H8" s="10">
        <v>13293</v>
      </c>
      <c r="I8" s="10">
        <v>14237</v>
      </c>
      <c r="J8" s="10">
        <v>10574</v>
      </c>
      <c r="K8" s="10" t="s">
        <v>32</v>
      </c>
    </row>
    <row r="9" spans="1:11" x14ac:dyDescent="0.55000000000000004">
      <c r="A9" s="2" t="s">
        <v>45</v>
      </c>
      <c r="B9" s="10">
        <v>15914.5</v>
      </c>
      <c r="C9" s="10">
        <v>17291</v>
      </c>
      <c r="D9" s="10">
        <v>18543</v>
      </c>
      <c r="E9" s="10">
        <v>19223</v>
      </c>
      <c r="F9" s="10">
        <v>19829</v>
      </c>
      <c r="G9" s="10">
        <v>20815.5</v>
      </c>
      <c r="H9" s="10">
        <v>25669</v>
      </c>
      <c r="I9" s="10">
        <v>26931</v>
      </c>
      <c r="J9" s="10">
        <v>26350.5</v>
      </c>
      <c r="K9" s="10" t="s">
        <v>32</v>
      </c>
    </row>
    <row r="10" spans="1:11" x14ac:dyDescent="0.55000000000000004">
      <c r="A10" s="2" t="s">
        <v>46</v>
      </c>
      <c r="B10" s="10">
        <v>8061.5</v>
      </c>
      <c r="C10" s="10">
        <v>8429</v>
      </c>
      <c r="D10" s="10">
        <v>8641</v>
      </c>
      <c r="E10" s="10">
        <v>9172.5</v>
      </c>
      <c r="F10" s="10">
        <v>9841.5</v>
      </c>
      <c r="G10" s="10">
        <v>10847.5</v>
      </c>
      <c r="H10" s="10">
        <v>11615</v>
      </c>
      <c r="I10" s="10">
        <v>11354</v>
      </c>
      <c r="J10" s="10">
        <v>11332</v>
      </c>
      <c r="K10" s="10" t="s">
        <v>32</v>
      </c>
    </row>
    <row r="11" spans="1:11" x14ac:dyDescent="0.55000000000000004">
      <c r="A11" s="2" t="s">
        <v>47</v>
      </c>
      <c r="B11" s="10">
        <v>10458</v>
      </c>
      <c r="C11" s="10">
        <v>10645</v>
      </c>
      <c r="D11" s="10">
        <v>16583</v>
      </c>
      <c r="E11" s="10">
        <v>17174</v>
      </c>
      <c r="F11" s="10">
        <v>18621</v>
      </c>
      <c r="G11" s="10">
        <v>20365</v>
      </c>
      <c r="H11" s="10">
        <v>22109</v>
      </c>
      <c r="I11" s="10">
        <v>19521.5</v>
      </c>
      <c r="J11" s="10">
        <v>18494</v>
      </c>
      <c r="K11" s="10" t="s">
        <v>32</v>
      </c>
    </row>
    <row r="12" spans="1:11" x14ac:dyDescent="0.55000000000000004">
      <c r="A12" s="2" t="s">
        <v>48</v>
      </c>
      <c r="B12" s="10">
        <v>18742</v>
      </c>
      <c r="C12" s="10">
        <v>17722</v>
      </c>
      <c r="D12" s="10">
        <v>20494</v>
      </c>
      <c r="E12" s="10">
        <v>21527.5</v>
      </c>
      <c r="F12" s="10">
        <v>21729</v>
      </c>
      <c r="G12" s="10">
        <v>22900</v>
      </c>
      <c r="H12" s="10">
        <v>25758</v>
      </c>
      <c r="I12" s="10">
        <v>27520</v>
      </c>
      <c r="J12" s="10">
        <v>27858</v>
      </c>
      <c r="K12" s="10" t="s">
        <v>32</v>
      </c>
    </row>
    <row r="13" spans="1:11" x14ac:dyDescent="0.55000000000000004">
      <c r="A13" s="2" t="s">
        <v>49</v>
      </c>
      <c r="B13" s="10">
        <v>8323.5</v>
      </c>
      <c r="C13" s="10">
        <v>8919</v>
      </c>
      <c r="D13" s="10">
        <v>9143</v>
      </c>
      <c r="E13" s="10">
        <v>9830.5</v>
      </c>
      <c r="F13" s="10">
        <v>9103</v>
      </c>
      <c r="G13" s="10">
        <v>9509</v>
      </c>
      <c r="H13" s="10">
        <v>9872</v>
      </c>
      <c r="I13" s="10">
        <v>10323</v>
      </c>
      <c r="J13" s="10">
        <v>10361</v>
      </c>
      <c r="K13" s="10" t="s">
        <v>32</v>
      </c>
    </row>
    <row r="14" spans="1:11" x14ac:dyDescent="0.55000000000000004">
      <c r="A14" s="2" t="s">
        <v>50</v>
      </c>
      <c r="B14" s="10">
        <v>10606</v>
      </c>
      <c r="C14" s="10">
        <v>11108</v>
      </c>
      <c r="D14" s="10">
        <v>17342.5</v>
      </c>
      <c r="E14" s="10">
        <v>16789</v>
      </c>
      <c r="F14" s="10">
        <v>19324</v>
      </c>
      <c r="G14" s="10">
        <v>16106.5</v>
      </c>
      <c r="H14" s="10">
        <v>14179</v>
      </c>
      <c r="I14" s="10">
        <v>13699</v>
      </c>
      <c r="J14" s="10">
        <v>14021</v>
      </c>
      <c r="K14" s="10" t="s">
        <v>32</v>
      </c>
    </row>
    <row r="15" spans="1:11" x14ac:dyDescent="0.55000000000000004">
      <c r="A15" s="2" t="s">
        <v>51</v>
      </c>
      <c r="B15" s="10">
        <v>12206.5</v>
      </c>
      <c r="C15" s="10">
        <v>13766</v>
      </c>
      <c r="D15" s="10">
        <v>14676</v>
      </c>
      <c r="E15" s="10">
        <v>13905.5</v>
      </c>
      <c r="F15" s="10">
        <v>16713</v>
      </c>
      <c r="G15" s="10">
        <v>15378</v>
      </c>
      <c r="H15" s="10">
        <v>18112</v>
      </c>
      <c r="I15" s="10">
        <v>19167</v>
      </c>
      <c r="J15" s="10">
        <v>17115</v>
      </c>
      <c r="K15" s="10" t="s">
        <v>32</v>
      </c>
    </row>
    <row r="16" spans="1:11" x14ac:dyDescent="0.55000000000000004">
      <c r="A16" s="2" t="s">
        <v>52</v>
      </c>
      <c r="B16" s="10">
        <v>20301.5</v>
      </c>
      <c r="C16" s="10">
        <v>29368</v>
      </c>
      <c r="D16" s="10">
        <v>23374</v>
      </c>
      <c r="E16" s="10">
        <v>27625.5</v>
      </c>
      <c r="F16" s="10">
        <v>27303</v>
      </c>
      <c r="G16" s="10">
        <v>27660</v>
      </c>
      <c r="H16" s="10">
        <v>26830.5</v>
      </c>
      <c r="I16" s="10">
        <v>31095.5</v>
      </c>
      <c r="J16" s="10">
        <v>33779</v>
      </c>
      <c r="K16" s="10" t="s">
        <v>32</v>
      </c>
    </row>
    <row r="17" spans="1:11" x14ac:dyDescent="0.55000000000000004">
      <c r="A17" s="2" t="s">
        <v>53</v>
      </c>
      <c r="B17" s="10">
        <v>23316</v>
      </c>
      <c r="C17" s="10">
        <v>23536</v>
      </c>
      <c r="D17" s="10">
        <v>22253</v>
      </c>
      <c r="E17" s="10">
        <v>24715.5</v>
      </c>
      <c r="F17" s="10">
        <v>26290</v>
      </c>
      <c r="G17" s="10">
        <v>24144.5</v>
      </c>
      <c r="H17" s="10">
        <v>25274</v>
      </c>
      <c r="I17" s="10">
        <v>22991.5</v>
      </c>
      <c r="J17" s="10">
        <v>21883.5</v>
      </c>
      <c r="K17" s="10" t="s">
        <v>32</v>
      </c>
    </row>
    <row r="18" spans="1:11" x14ac:dyDescent="0.55000000000000004">
      <c r="A18" s="2" t="s">
        <v>54</v>
      </c>
      <c r="B18" s="10">
        <v>32970</v>
      </c>
      <c r="C18" s="10">
        <v>40074.5</v>
      </c>
      <c r="D18" s="10">
        <v>46500</v>
      </c>
      <c r="E18" s="10">
        <v>35037.5</v>
      </c>
      <c r="F18" s="10">
        <v>32398</v>
      </c>
      <c r="G18" s="10">
        <v>57500</v>
      </c>
      <c r="H18" s="10">
        <v>52861</v>
      </c>
      <c r="I18" s="10">
        <v>50630</v>
      </c>
      <c r="J18" s="10">
        <v>34715</v>
      </c>
      <c r="K18" s="10" t="s">
        <v>32</v>
      </c>
    </row>
    <row r="19" spans="1:11" x14ac:dyDescent="0.55000000000000004">
      <c r="A19" s="2" t="s">
        <v>33</v>
      </c>
      <c r="B19" s="10">
        <v>10737</v>
      </c>
      <c r="C19" s="10">
        <v>11541</v>
      </c>
      <c r="D19" s="10">
        <v>12968</v>
      </c>
      <c r="E19" s="10">
        <v>14026</v>
      </c>
      <c r="F19" s="10">
        <v>14700</v>
      </c>
      <c r="G19" s="10">
        <v>15201</v>
      </c>
      <c r="H19" s="10">
        <v>15645</v>
      </c>
      <c r="I19" s="10">
        <v>16117.5</v>
      </c>
      <c r="J19" s="10">
        <v>14416</v>
      </c>
      <c r="K19" s="10" t="s">
        <v>32</v>
      </c>
    </row>
  </sheetData>
  <hyperlinks>
    <hyperlink ref="A2" location="'Cover page'!A1" display="'Cover page'!A1" xr:uid="{F544022C-EBCD-4621-BFF4-B5DF77F4E45A}"/>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B4B9-79B5-46C9-BB3B-155332CF355F}">
  <dimension ref="A1:K19"/>
  <sheetViews>
    <sheetView zoomScale="85" zoomScaleNormal="85" workbookViewId="0">
      <selection activeCell="B2" sqref="B2"/>
    </sheetView>
  </sheetViews>
  <sheetFormatPr defaultRowHeight="14.4" x14ac:dyDescent="0.55000000000000004"/>
  <cols>
    <col min="1" max="1" width="27.83984375" bestFit="1" customWidth="1"/>
    <col min="2" max="2" width="7.83984375" bestFit="1" customWidth="1"/>
    <col min="3" max="10" width="7.26171875" bestFit="1" customWidth="1"/>
    <col min="11" max="11" width="8.3125" bestFit="1" customWidth="1"/>
    <col min="12" max="12" width="13.83984375" bestFit="1" customWidth="1"/>
    <col min="13" max="13" width="35.15625" bestFit="1" customWidth="1"/>
    <col min="14" max="14" width="13.83984375" bestFit="1" customWidth="1"/>
    <col min="15" max="15" width="35.15625" bestFit="1" customWidth="1"/>
    <col min="16" max="16" width="13.83984375" bestFit="1" customWidth="1"/>
    <col min="17" max="17" width="35.15625" bestFit="1" customWidth="1"/>
    <col min="18" max="18" width="13.83984375" bestFit="1" customWidth="1"/>
    <col min="19" max="19" width="35.15625" bestFit="1" customWidth="1"/>
    <col min="20" max="20" width="13.83984375" bestFit="1" customWidth="1"/>
    <col min="21" max="21" width="35.15625" bestFit="1" customWidth="1"/>
  </cols>
  <sheetData>
    <row r="1" spans="1:11" ht="17.100000000000001" thickBot="1" x14ac:dyDescent="0.7">
      <c r="A1" s="4" t="str">
        <f>'Cover page'!$A$58</f>
        <v>Table 9.5. Claims (median time lost weeks) by Location (Jurisdiction), 10 years to 2022-23</v>
      </c>
      <c r="B1" s="6"/>
    </row>
    <row r="2" spans="1:11" ht="14.7" thickTop="1" x14ac:dyDescent="0.55000000000000004">
      <c r="A2" s="6" t="s">
        <v>18</v>
      </c>
    </row>
    <row r="3" spans="1:11" hidden="1" x14ac:dyDescent="0.55000000000000004">
      <c r="A3" s="1" t="s">
        <v>19</v>
      </c>
      <c r="B3" t="s" vm="2">
        <v>20</v>
      </c>
    </row>
    <row r="4" spans="1:11" ht="15.75" hidden="1" customHeight="1" x14ac:dyDescent="0.55000000000000004">
      <c r="A4" s="1" t="s">
        <v>21</v>
      </c>
      <c r="B4" t="s" vm="1">
        <v>22</v>
      </c>
    </row>
    <row r="5" spans="1:11" hidden="1" x14ac:dyDescent="0.55000000000000004"/>
    <row r="6" spans="1:11" x14ac:dyDescent="0.55000000000000004">
      <c r="A6" s="1" t="s">
        <v>407</v>
      </c>
    </row>
    <row r="7" spans="1:11" x14ac:dyDescent="0.55000000000000004">
      <c r="B7" s="7" t="s">
        <v>24</v>
      </c>
      <c r="C7" s="7" t="s">
        <v>25</v>
      </c>
      <c r="D7" s="7" t="s">
        <v>26</v>
      </c>
      <c r="E7" s="7" t="s">
        <v>27</v>
      </c>
      <c r="F7" s="7" t="s">
        <v>28</v>
      </c>
      <c r="G7" s="7" t="s">
        <v>29</v>
      </c>
      <c r="H7" s="7" t="s">
        <v>30</v>
      </c>
      <c r="I7" s="7" t="s">
        <v>31</v>
      </c>
      <c r="J7" s="7" t="s">
        <v>0</v>
      </c>
      <c r="K7" s="7" t="s">
        <v>408</v>
      </c>
    </row>
    <row r="8" spans="1:11" x14ac:dyDescent="0.55000000000000004">
      <c r="A8" s="2" t="s">
        <v>44</v>
      </c>
      <c r="B8" s="9">
        <v>4.2</v>
      </c>
      <c r="C8" s="9">
        <v>4.3421052631578947</v>
      </c>
      <c r="D8" s="9">
        <v>4.4210526315789478</v>
      </c>
      <c r="E8" s="9">
        <v>4.6858439849624061</v>
      </c>
      <c r="F8" s="9">
        <v>5.6000000000000005</v>
      </c>
      <c r="G8" s="9">
        <v>5.7446750052912723</v>
      </c>
      <c r="H8" s="9">
        <v>5.2631578947368425</v>
      </c>
      <c r="I8" s="9">
        <v>5.9482905106495174</v>
      </c>
      <c r="J8" s="9">
        <v>4.180406062698089</v>
      </c>
      <c r="K8" s="9" t="s">
        <v>32</v>
      </c>
    </row>
    <row r="9" spans="1:11" x14ac:dyDescent="0.55000000000000004">
      <c r="A9" s="2" t="s">
        <v>45</v>
      </c>
      <c r="B9" s="9">
        <v>11.388888888888889</v>
      </c>
      <c r="C9" s="9">
        <v>11.8</v>
      </c>
      <c r="D9" s="9">
        <v>14.394736842105264</v>
      </c>
      <c r="E9" s="9">
        <v>15</v>
      </c>
      <c r="F9" s="9">
        <v>15.4</v>
      </c>
      <c r="G9" s="9">
        <v>16.399999999999999</v>
      </c>
      <c r="H9" s="9">
        <v>20.210526315789473</v>
      </c>
      <c r="I9" s="9">
        <v>21.810810810810811</v>
      </c>
      <c r="J9" s="9">
        <v>21.197222222222223</v>
      </c>
      <c r="K9" s="9" t="s">
        <v>32</v>
      </c>
    </row>
    <row r="10" spans="1:11" x14ac:dyDescent="0.55000000000000004">
      <c r="A10" s="2" t="s">
        <v>46</v>
      </c>
      <c r="B10" s="9">
        <v>5</v>
      </c>
      <c r="C10" s="9">
        <v>5.0347222222222223</v>
      </c>
      <c r="D10" s="9">
        <v>5</v>
      </c>
      <c r="E10" s="9">
        <v>5.2</v>
      </c>
      <c r="F10" s="9">
        <v>5.4</v>
      </c>
      <c r="G10" s="9">
        <v>6</v>
      </c>
      <c r="H10" s="9">
        <v>6.2</v>
      </c>
      <c r="I10" s="9">
        <v>6.4</v>
      </c>
      <c r="J10" s="9">
        <v>6.4</v>
      </c>
      <c r="K10" s="9" t="s">
        <v>32</v>
      </c>
    </row>
    <row r="11" spans="1:11" x14ac:dyDescent="0.55000000000000004">
      <c r="A11" s="2" t="s">
        <v>47</v>
      </c>
      <c r="B11" s="9">
        <v>3.8371269736842106</v>
      </c>
      <c r="C11" s="9">
        <v>3.4742857142857142</v>
      </c>
      <c r="D11" s="9">
        <v>7.0299999999999994</v>
      </c>
      <c r="E11" s="9">
        <v>7.0933333333333328</v>
      </c>
      <c r="F11" s="9">
        <v>7.8</v>
      </c>
      <c r="G11" s="9">
        <v>8.6</v>
      </c>
      <c r="H11" s="9">
        <v>8.9376330353341853</v>
      </c>
      <c r="I11" s="9">
        <v>8.6542553718521376</v>
      </c>
      <c r="J11" s="9">
        <v>8.1501340482573728</v>
      </c>
      <c r="K11" s="9" t="s">
        <v>32</v>
      </c>
    </row>
    <row r="12" spans="1:11" x14ac:dyDescent="0.55000000000000004">
      <c r="A12" s="2" t="s">
        <v>48</v>
      </c>
      <c r="B12" s="9">
        <v>7</v>
      </c>
      <c r="C12" s="9">
        <v>7</v>
      </c>
      <c r="D12" s="9">
        <v>7.2</v>
      </c>
      <c r="E12" s="9">
        <v>8</v>
      </c>
      <c r="F12" s="9">
        <v>8.020184210526315</v>
      </c>
      <c r="G12" s="9">
        <v>8.6</v>
      </c>
      <c r="H12" s="9">
        <v>9.5</v>
      </c>
      <c r="I12" s="9">
        <v>10.4</v>
      </c>
      <c r="J12" s="9">
        <v>10.80767302631579</v>
      </c>
      <c r="K12" s="9" t="s">
        <v>32</v>
      </c>
    </row>
    <row r="13" spans="1:11" x14ac:dyDescent="0.55000000000000004">
      <c r="A13" s="2" t="s">
        <v>49</v>
      </c>
      <c r="B13" s="9">
        <v>4.4000000000000004</v>
      </c>
      <c r="C13" s="9">
        <v>4.7356537828947367</v>
      </c>
      <c r="D13" s="9">
        <v>4.7999344718843426</v>
      </c>
      <c r="E13" s="9">
        <v>5</v>
      </c>
      <c r="F13" s="9">
        <v>5</v>
      </c>
      <c r="G13" s="9">
        <v>4.7894736842105265</v>
      </c>
      <c r="H13" s="9">
        <v>4.786144238062195</v>
      </c>
      <c r="I13" s="9">
        <v>5</v>
      </c>
      <c r="J13" s="9">
        <v>4.9466837449465633</v>
      </c>
      <c r="K13" s="9" t="s">
        <v>32</v>
      </c>
    </row>
    <row r="14" spans="1:11" x14ac:dyDescent="0.55000000000000004">
      <c r="A14" s="2" t="s">
        <v>50</v>
      </c>
      <c r="B14" s="9">
        <v>6.3157894736842106</v>
      </c>
      <c r="C14" s="9">
        <v>6.2222222222222223</v>
      </c>
      <c r="D14" s="9">
        <v>8.4210526315789469</v>
      </c>
      <c r="E14" s="9">
        <v>9</v>
      </c>
      <c r="F14" s="9">
        <v>10</v>
      </c>
      <c r="G14" s="9">
        <v>7.8397435897435894</v>
      </c>
      <c r="H14" s="9">
        <v>7.2</v>
      </c>
      <c r="I14" s="9">
        <v>8</v>
      </c>
      <c r="J14" s="9">
        <v>6</v>
      </c>
      <c r="K14" s="9" t="s">
        <v>32</v>
      </c>
    </row>
    <row r="15" spans="1:11" x14ac:dyDescent="0.55000000000000004">
      <c r="A15" s="2" t="s">
        <v>51</v>
      </c>
      <c r="B15" s="9">
        <v>5.5820131578947372</v>
      </c>
      <c r="C15" s="9">
        <v>5.4</v>
      </c>
      <c r="D15" s="9">
        <v>6.1484605263157892</v>
      </c>
      <c r="E15" s="9">
        <v>6</v>
      </c>
      <c r="F15" s="9">
        <v>7.0000418121380648</v>
      </c>
      <c r="G15" s="9">
        <v>6.447916666666667</v>
      </c>
      <c r="H15" s="9">
        <v>7</v>
      </c>
      <c r="I15" s="9">
        <v>7.6906993421052636</v>
      </c>
      <c r="J15" s="9">
        <v>7</v>
      </c>
      <c r="K15" s="9" t="s">
        <v>32</v>
      </c>
    </row>
    <row r="16" spans="1:11" x14ac:dyDescent="0.55000000000000004">
      <c r="A16" s="2" t="s">
        <v>52</v>
      </c>
      <c r="B16" s="9">
        <v>9.0646258503401356</v>
      </c>
      <c r="C16" s="9">
        <v>11.4</v>
      </c>
      <c r="D16" s="9">
        <v>9.6</v>
      </c>
      <c r="E16" s="9">
        <v>9.914517006802722</v>
      </c>
      <c r="F16" s="9">
        <v>7.9956261682242991</v>
      </c>
      <c r="G16" s="9">
        <v>7.3999999999999995</v>
      </c>
      <c r="H16" s="9">
        <v>7.5984081632653062</v>
      </c>
      <c r="I16" s="9">
        <v>9.5259767687433996</v>
      </c>
      <c r="J16" s="9">
        <v>9.5229484977247392</v>
      </c>
      <c r="K16" s="9" t="s">
        <v>32</v>
      </c>
    </row>
    <row r="17" spans="1:11" x14ac:dyDescent="0.55000000000000004">
      <c r="A17" s="2" t="s">
        <v>53</v>
      </c>
      <c r="B17" s="9">
        <v>7.6205022328276169</v>
      </c>
      <c r="C17" s="9">
        <v>7.2112914532314427</v>
      </c>
      <c r="D17" s="9">
        <v>6.5714335793418117</v>
      </c>
      <c r="E17" s="9">
        <v>7.2</v>
      </c>
      <c r="F17" s="9">
        <v>7.4599662172284642</v>
      </c>
      <c r="G17" s="9">
        <v>6.9855672783855889</v>
      </c>
      <c r="H17" s="9">
        <v>7.8592105263157892</v>
      </c>
      <c r="I17" s="9">
        <v>7.7799999999999994</v>
      </c>
      <c r="J17" s="9">
        <v>7.392956476536714</v>
      </c>
      <c r="K17" s="9" t="s">
        <v>32</v>
      </c>
    </row>
    <row r="18" spans="1:11" x14ac:dyDescent="0.55000000000000004">
      <c r="A18" s="2" t="s">
        <v>54</v>
      </c>
      <c r="B18" s="9">
        <v>10.001190476190477</v>
      </c>
      <c r="C18" s="9">
        <v>12.785714285714285</v>
      </c>
      <c r="D18" s="9">
        <v>14.967654761904761</v>
      </c>
      <c r="E18" s="9">
        <v>10.627247916666665</v>
      </c>
      <c r="F18" s="9">
        <v>11.143070175438595</v>
      </c>
      <c r="G18" s="9">
        <v>15.8824375</v>
      </c>
      <c r="H18" s="9">
        <v>15.0210375</v>
      </c>
      <c r="I18" s="9">
        <v>16.715309523809523</v>
      </c>
      <c r="J18" s="9">
        <v>11.38154761904762</v>
      </c>
      <c r="K18" s="9" t="s">
        <v>32</v>
      </c>
    </row>
    <row r="19" spans="1:11" x14ac:dyDescent="0.55000000000000004">
      <c r="A19" s="2" t="s">
        <v>33</v>
      </c>
      <c r="B19" s="9">
        <v>5.7936105476673427</v>
      </c>
      <c r="C19" s="9">
        <v>5.8142857142857149</v>
      </c>
      <c r="D19" s="9">
        <v>6.333333333333333</v>
      </c>
      <c r="E19" s="9">
        <v>6.6266908212560391</v>
      </c>
      <c r="F19" s="9">
        <v>7.2</v>
      </c>
      <c r="G19" s="9">
        <v>7.5258032696590176</v>
      </c>
      <c r="H19" s="9">
        <v>7.7894736842105265</v>
      </c>
      <c r="I19" s="9">
        <v>8</v>
      </c>
      <c r="J19" s="9">
        <v>7.2</v>
      </c>
      <c r="K19" s="9" t="s">
        <v>32</v>
      </c>
    </row>
  </sheetData>
  <hyperlinks>
    <hyperlink ref="A2" location="'Cover page'!A1" display="'Cover page'!A1" xr:uid="{D0DAB5A2-3F64-44E4-8861-D2DEFA7661D6}"/>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5" ma:contentTypeDescription="Create a new document." ma:contentTypeScope="" ma:versionID="075c267677f873c15b558bbb9b668880">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66da261b4fb8ccdfa6eecd0c5f493ba8"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4.xml>�� 
</file>

<file path=customXml/itemProps1.xml><?xml version="1.0" encoding="utf-8"?>
<ds:datastoreItem xmlns:ds="http://schemas.openxmlformats.org/officeDocument/2006/customXml" ds:itemID="{8CE36CDF-93A4-427B-805C-A317EC6F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E12D-7C0C-4D8C-A192-3F4D25286163}">
  <ds:schemaRefs>
    <ds:schemaRef ds:uri="http://schemas.microsoft.com/sharepoint/v3/contenttype/forms"/>
  </ds:schemaRefs>
</ds:datastoreItem>
</file>

<file path=customXml/itemProps3.xml><?xml version="1.0" encoding="utf-8"?>
<ds:datastoreItem xmlns:ds="http://schemas.openxmlformats.org/officeDocument/2006/customXml" ds:itemID="{A98DACCB-91CA-4AD8-89A9-D247D088A91C}">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customXml/itemProps4.xml><?xml version="1.0" encoding="utf-8"?>
<ds:datastoreItem xmlns:ds="http://schemas.openxmlformats.org/officeDocument/2006/customXml" ds:itemID="{33BABD2B-3EA5-4106-B550-9A1F857972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Cover page</vt:lpstr>
      <vt:lpstr>Table 1.1</vt:lpstr>
      <vt:lpstr>Table 1.2</vt:lpstr>
      <vt:lpstr>Table 1.3</vt:lpstr>
      <vt:lpstr>Table 1.4</vt:lpstr>
      <vt:lpstr>Table 1.5</vt:lpstr>
      <vt:lpstr>Table 2.1</vt:lpstr>
      <vt:lpstr>Table 2.2</vt:lpstr>
      <vt:lpstr>Table 2.3</vt:lpstr>
      <vt:lpstr>Table 2.4</vt:lpstr>
      <vt:lpstr>Table 2.5</vt:lpstr>
      <vt:lpstr>Table 3.1</vt:lpstr>
      <vt:lpstr>Table 3.2</vt:lpstr>
      <vt:lpstr>Table 3.3</vt:lpstr>
      <vt:lpstr>Table 4.1</vt:lpstr>
      <vt:lpstr>Table 4.2</vt:lpstr>
      <vt:lpstr>Table 4.3</vt:lpstr>
      <vt:lpstr>Table 5.1</vt:lpstr>
      <vt:lpstr>Table 5.2</vt:lpstr>
      <vt:lpstr>Table 5.3</vt:lpstr>
      <vt:lpstr>Table 6.1</vt:lpstr>
      <vt:lpstr>Table 6.2</vt:lpstr>
      <vt:lpstr>Table 6.3</vt:lpstr>
      <vt:lpstr>Table 7.1</vt:lpstr>
      <vt:lpstr>Table 7.2</vt:lpstr>
      <vt:lpstr>Table 7.3</vt:lpstr>
      <vt:lpstr>Table 8.1</vt:lpstr>
      <vt:lpstr>Table 8.2</vt:lpstr>
      <vt:lpstr>Table 8.3</vt:lpstr>
      <vt:lpstr>Table 8.4</vt:lpstr>
      <vt:lpstr>Table 8.5</vt:lpstr>
      <vt:lpstr>Table 9.1</vt:lpstr>
      <vt:lpstr>Table 9.2</vt:lpstr>
      <vt:lpstr>Table 9.3</vt:lpstr>
      <vt:lpstr>Table 9.4</vt:lpstr>
      <vt:lpstr>Table 9.5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O'NEILL,Rhys</dc:creator>
  <cp:keywords/>
  <dc:description/>
  <cp:lastModifiedBy>MICALLEF,Jackson</cp:lastModifiedBy>
  <cp:revision/>
  <dcterms:created xsi:type="dcterms:W3CDTF">2024-03-25T00:47:38Z</dcterms:created>
  <dcterms:modified xsi:type="dcterms:W3CDTF">2024-09-17T07:12:37Z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2024-03-25T01:18:47Z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60297daa-cd8b-44c2-8d2b-349c0c3c9876</vt:lpwstr>
  </property>
  <property fmtid="{D5CDD505-2E9C-101B-9397-08002B2CF9AE}" pid="8" name="MSIP_Label_79d889eb-932f-4752-8739-64d25806ef64_ContentBits">
    <vt:lpwstr>0</vt:lpwstr>
  </property>
  <property fmtid="{D5CDD505-2E9C-101B-9397-08002B2CF9AE}" pid="9" name="ContentTypeId">
    <vt:lpwstr>0x01010022EEAF3DF0CF1C41B6DC6B738A22612F</vt:lpwstr>
  </property>
  <property fmtid="{D5CDD505-2E9C-101B-9397-08002B2CF9AE}" pid="10" name="MediaServiceImageTags">
    <vt:lpwstr/>
  </property>
</Properties>
</file>